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nas01\shichoson\06 財政係\40決算統計\05財政状況資料集\R1財政状況資料集\06 HP公表前確認（県→市町村）\01 県→市町村\確認用データ\"/>
    </mc:Choice>
  </mc:AlternateContent>
  <bookViews>
    <workbookView xWindow="0" yWindow="0" windowWidth="20490" windowHeight="72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AM37" i="10"/>
  <c r="U37" i="10"/>
  <c r="C37" i="10"/>
  <c r="CO36" i="10"/>
  <c r="AM36" i="10"/>
  <c r="C36" i="10"/>
  <c r="CO35" i="10"/>
  <c r="AM35" i="10"/>
  <c r="CO34" i="10"/>
  <c r="BW34" i="10"/>
  <c r="BW35" i="10" s="1"/>
  <c r="BW36" i="10" s="1"/>
  <c r="BW37" i="10" s="1"/>
  <c r="BW38" i="10" s="1"/>
  <c r="BW39" i="10" s="1"/>
  <c r="BW40" i="10" s="1"/>
  <c r="AM34" i="10"/>
  <c r="C34" i="10"/>
  <c r="C35" i="10" l="1"/>
  <c r="BE34" i="10" s="1"/>
  <c r="BE35" i="10" s="1"/>
  <c r="BE36" i="10" s="1"/>
  <c r="BE37"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<sst xmlns="http://schemas.openxmlformats.org/spreadsheetml/2006/main" count="1103" uniqueCount="602">
  <si>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</si>
  <si>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</si>
  <si>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</si>
  <si>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</si>
  <si>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</si>
  <si>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</si>
  <si>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</si>
  <si>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</si>
  <si>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</si>
  <si>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</si>
  <si>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</si>
  <si>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</si>
  <si>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</si>
  <si>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</si>
  <si>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</si>
  <si>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</si>
  <si>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</si>
  <si>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</si>
  <si>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</si>
  <si>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</si>
  <si>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</si>
  <si>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</si>
  <si>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</si>
  <si>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</si>
  <si>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</si>
  <si>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</si>
  <si>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</si>
  <si>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</si>
  <si>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</si>
  <si>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</si>
  <si>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</si>
  <si>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</si>
  <si>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</si>
  <si>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</si>
  <si>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</si>
  <si>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</si>
  <si>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</si>
  <si>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</si>
  <si>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</si>
  <si>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</si>
  <si>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</si>
  <si>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</si>
  <si>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</si>
  <si>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</si>
  <si>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</si>
  <si>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</si>
  <si>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</si>
  <si>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</si>
  <si>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</si>
  <si>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</si>
  <si>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</si>
  <si>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</si>
  <si>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</si>
  <si>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</si>
  <si>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</si>
  <si>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</si>
  <si>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</si>
  <si>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</si>
  <si>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</si>
  <si>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</si>
  <si>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</si>
  <si>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</si>
  <si>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</si>
  <si>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</si>
  <si>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</si>
  <si>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</si>
  <si>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</si>
  <si>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</si>
  <si>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</si>
  <si>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</si>
  <si>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</si>
  <si>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</si>
  <si>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</si>
  <si>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</si>
  <si>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</si>
  <si>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</si>
  <si>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</si>
  <si>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</si>
  <si>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</si>
  <si>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</si>
  <si>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</si>
  <si>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</si>
  <si>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</si>
  <si>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</si>
  <si>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</si>
  <si>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</si>
  <si>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</si>
  <si>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</si>
  <si>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</si>
  <si>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</si>
  <si>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</si>
  <si>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</si>
  <si>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</si>
  <si>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</si>
  <si>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</si>
  <si>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</si>
  <si>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</si>
  <si>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</si>
  <si>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大蔵村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</si>
  <si>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</si>
  <si>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</si>
  <si>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</si>
  <si>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</si>
  <si>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</si>
  <si>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</si>
  <si>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</si>
  <si>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</si>
  <si>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</si>
  <si>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</si>
  <si>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</si>
  <si>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</si>
  <si>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</si>
  <si>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</si>
  <si>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</si>
  <si>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</si>
  <si>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</si>
  <si>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</si>
  <si>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</si>
  <si>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</si>
  <si>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</si>
  <si>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</si>
  <si>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</si>
  <si>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</si>
  <si>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</si>
  <si>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</si>
  <si>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</si>
  <si>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</si>
  <si>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</si>
  <si>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</si>
  <si>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</si>
  <si>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</si>
  <si>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</si>
  <si>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</si>
  <si>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</si>
  <si>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</si>
  <si>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</si>
  <si>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</si>
  <si>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</si>
  <si>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</si>
  <si>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</si>
  <si>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</si>
  <si>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</si>
  <si>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</si>
  <si>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</si>
  <si>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</si>
  <si>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</si>
  <si>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</si>
  <si>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</si>
  <si>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</si>
  <si>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</si>
  <si>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</si>
  <si>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5"/>
  </si>
  <si>
    <t>うち日本人(％)</t>
    <phoneticPr fontId="5"/>
  </si>
  <si>
    <t>-2.8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</si>
  <si>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</si>
  <si>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</si>
  <si>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</si>
  <si>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</si>
  <si>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</si>
  <si>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</si>
  <si>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</si>
  <si>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</si>
  <si>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</si>
  <si>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</si>
  <si>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</si>
  <si>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</si>
  <si>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</si>
  <si>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</si>
  <si>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</si>
  <si>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</si>
  <si>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</si>
  <si>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</si>
  <si>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</si>
  <si>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</si>
  <si>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</si>
  <si>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</si>
  <si>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</si>
  <si>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</si>
  <si>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</si>
  <si>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</si>
  <si>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</si>
  <si>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</si>
  <si>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</si>
  <si>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</si>
  <si>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</si>
  <si>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</si>
  <si>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</si>
  <si>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</si>
  <si>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</si>
  <si>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</si>
  <si>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</si>
  <si>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</si>
  <si>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</si>
  <si>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</si>
  <si>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</si>
  <si>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</si>
  <si>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</si>
  <si>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</si>
  <si>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</si>
  <si>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</si>
  <si>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</si>
  <si>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</si>
  <si>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</si>
  <si>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</si>
  <si>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</si>
  <si>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</si>
  <si>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</si>
  <si>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</si>
  <si>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</si>
  <si>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</si>
  <si>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</si>
  <si>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</si>
  <si>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</si>
  <si>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</si>
  <si>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</si>
  <si>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山形県大蔵村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</si>
  <si>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</si>
  <si>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</si>
  <si>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</si>
  <si>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</si>
  <si>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</si>
  <si>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</si>
  <si>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</si>
  <si>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</si>
  <si>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</si>
  <si>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</si>
  <si>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</si>
  <si>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</si>
  <si>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</si>
  <si>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</si>
  <si>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</si>
  <si>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</si>
  <si>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</si>
  <si>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</si>
  <si>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</si>
  <si>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</si>
  <si>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</si>
  <si>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</si>
  <si>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</si>
  <si>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</si>
  <si>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</si>
  <si>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</si>
  <si>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</si>
  <si>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</si>
  <si>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</si>
  <si>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</si>
  <si>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</si>
  <si>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</si>
  <si>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</si>
  <si>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</si>
  <si>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</si>
  <si>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</si>
  <si>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</si>
  <si>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</si>
  <si>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</si>
  <si>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</si>
  <si>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</si>
  <si>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</si>
  <si>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</si>
  <si>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</si>
  <si>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</si>
  <si>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</si>
  <si>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</si>
  <si>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</si>
  <si>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</si>
  <si>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</si>
  <si>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</si>
  <si>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</si>
  <si>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</si>
  <si>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</si>
  <si>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</si>
  <si>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</si>
  <si>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</si>
  <si>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</si>
  <si>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</si>
  <si>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</si>
  <si>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</si>
  <si>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</si>
  <si>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</si>
  <si>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</si>
  <si>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</si>
  <si>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</si>
  <si>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</si>
  <si>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</si>
  <si>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</si>
  <si>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</si>
  <si>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</si>
  <si>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</si>
  <si>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</si>
  <si>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</si>
  <si>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</si>
  <si>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</si>
  <si>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</si>
  <si>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</si>
  <si>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</si>
  <si>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</si>
  <si>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</si>
  <si>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</si>
  <si>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</si>
  <si>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</si>
  <si>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</si>
  <si>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</si>
  <si>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</si>
  <si>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</si>
  <si>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</si>
  <si>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</si>
  <si>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</si>
  <si>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</si>
  <si>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</si>
  <si>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</si>
  <si>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</si>
  <si>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</si>
  <si>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</si>
  <si>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</si>
  <si>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</si>
  <si>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</si>
  <si>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</si>
  <si>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</si>
  <si>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</si>
  <si>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</si>
  <si>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</si>
  <si>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</si>
  <si>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</si>
  <si>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</si>
  <si>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</si>
  <si>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</si>
  <si>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</si>
  <si>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</si>
  <si>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</si>
  <si>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</si>
  <si>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</si>
  <si>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</si>
  <si>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</si>
  <si>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</si>
  <si>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</si>
  <si>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</si>
  <si>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</si>
  <si>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</si>
  <si>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</si>
  <si>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</si>
  <si>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</si>
  <si>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</si>
  <si>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</si>
  <si>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</si>
  <si>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</si>
  <si>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</si>
  <si>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</si>
  <si>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</si>
  <si>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</si>
  <si>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</si>
  <si>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</si>
  <si>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</si>
  <si>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</si>
  <si>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</si>
  <si>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</si>
  <si>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</si>
  <si>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</si>
  <si>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</si>
  <si>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</si>
  <si>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</si>
  <si>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</si>
  <si>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</si>
  <si>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</si>
  <si>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</si>
  <si>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</si>
  <si>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</si>
  <si>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</si>
  <si>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</si>
  <si>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</si>
  <si>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山形県大蔵村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</si>
  <si>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</si>
  <si>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</si>
  <si>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</si>
  <si>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</si>
  <si>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</si>
  <si>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</si>
  <si>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</si>
  <si>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</si>
  <si>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</si>
  <si>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</si>
  <si>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</si>
  <si>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</si>
  <si>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</si>
  <si>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</si>
  <si>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</si>
  <si>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</si>
  <si>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</si>
  <si>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</si>
  <si>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</si>
  <si>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</si>
  <si>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へき地診療所特別会計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</si>
  <si>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</si>
  <si>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</si>
  <si>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</si>
  <si>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</si>
  <si>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</si>
  <si>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</si>
  <si>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</si>
  <si>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</si>
  <si>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</si>
  <si>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</si>
  <si>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</si>
  <si>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</si>
  <si>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</si>
  <si>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</si>
  <si>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</si>
  <si>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</si>
  <si>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</si>
  <si>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</si>
  <si>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</si>
  <si>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特定環境保全公共下水道事業特別会計</t>
    <phoneticPr fontId="5"/>
  </si>
  <si>
    <t>浄化槽整備事業特別会計</t>
    <phoneticPr fontId="5"/>
  </si>
  <si>
    <t>団地造成事業特別会計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</si>
  <si>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</si>
  <si>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</si>
  <si>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</si>
  <si>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</si>
  <si>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</si>
  <si>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</si>
  <si>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</si>
  <si>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</si>
  <si>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</si>
  <si>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</si>
  <si>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</si>
  <si>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</si>
  <si>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</si>
  <si>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</si>
  <si>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</si>
  <si>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</si>
  <si>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</si>
  <si>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</si>
  <si>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</si>
  <si>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</si>
  <si>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</si>
  <si>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</si>
  <si>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</si>
  <si>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</si>
  <si>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</si>
  <si>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</si>
  <si>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</si>
  <si>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</si>
  <si>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</si>
  <si>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</si>
  <si>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</si>
  <si>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</si>
  <si>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</si>
  <si>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</si>
  <si>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</si>
  <si>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</si>
  <si>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</si>
  <si>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</si>
  <si>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</si>
  <si>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</si>
  <si>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</si>
  <si>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</si>
  <si>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</si>
  <si>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</si>
  <si>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</si>
  <si>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</si>
  <si>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</si>
  <si>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</si>
  <si>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</si>
  <si>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</si>
  <si>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</si>
  <si>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</si>
  <si>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</si>
  <si>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</si>
  <si>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</si>
  <si>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</si>
  <si>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</si>
  <si>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</si>
  <si>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</si>
  <si>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</si>
  <si>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</si>
  <si>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</si>
  <si>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</si>
  <si>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特定環境保全公共下水道事業特別会計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</si>
  <si>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</si>
  <si>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</si>
  <si>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</si>
  <si>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</si>
  <si>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団地造成事業特別会計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</si>
  <si>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</si>
  <si>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</si>
  <si>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</si>
  <si>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</si>
  <si>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</si>
  <si>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</si>
  <si>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</si>
  <si>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</si>
  <si>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</si>
  <si>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</si>
  <si>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</si>
  <si>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</si>
  <si>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</si>
  <si>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</si>
  <si>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</si>
  <si>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</si>
  <si>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</si>
  <si>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</si>
  <si>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</si>
  <si>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</si>
  <si>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</si>
  <si>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</si>
  <si>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</si>
  <si>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</si>
  <si>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</si>
  <si>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</si>
  <si>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</si>
  <si>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</si>
  <si>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</si>
  <si>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</si>
  <si>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</si>
  <si>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</si>
  <si>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</si>
  <si>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</si>
  <si>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</si>
  <si>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</si>
  <si>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</si>
  <si>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</si>
  <si>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</si>
  <si>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</si>
  <si>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</si>
  <si>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</si>
  <si>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</si>
  <si>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</si>
  <si>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</si>
  <si>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</si>
  <si>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</si>
  <si>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</si>
  <si>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</si>
  <si>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</si>
  <si>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</si>
  <si>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</si>
  <si>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</si>
  <si>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</si>
  <si>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</si>
  <si>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</si>
  <si>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</si>
  <si>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</si>
  <si>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</si>
  <si>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</si>
  <si>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</si>
  <si>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</si>
  <si>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</si>
  <si>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</si>
  <si>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</si>
  <si>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</si>
  <si>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</si>
  <si>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</si>
  <si>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</si>
  <si>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</si>
  <si>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</si>
  <si>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</si>
  <si>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</si>
  <si>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</si>
  <si>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</si>
  <si>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</si>
  <si>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</si>
  <si>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</si>
  <si>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</si>
  <si>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</si>
  <si>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</si>
  <si>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</si>
  <si>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</si>
  <si>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</si>
  <si>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5.99</t>
  </si>
  <si>
    <t>▲ 5.26</t>
  </si>
  <si>
    <t>▲ 1.81</t>
  </si>
  <si>
    <t>一般会計</t>
  </si>
  <si>
    <t>団地造成事業特別会計</t>
  </si>
  <si>
    <t>介護保険特別会計</t>
  </si>
  <si>
    <t>国民健康保険特別会計</t>
  </si>
  <si>
    <t>へき地診療所特別会計</t>
  </si>
  <si>
    <t>簡易水道事業特別会計</t>
  </si>
  <si>
    <t>特定環境保全公共下水道事業特別会計</t>
  </si>
  <si>
    <t>浄化槽整備事業特別会計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</si>
  <si>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</si>
  <si>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</si>
  <si>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</si>
  <si>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</si>
  <si>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</si>
  <si>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</si>
  <si>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</si>
  <si>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</si>
  <si>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山形県消防補償等組合</t>
    <phoneticPr fontId="2"/>
  </si>
  <si>
    <t>山形県自治会館管理組合</t>
    <phoneticPr fontId="2"/>
  </si>
  <si>
    <t>山形県市町村職員退職手当組合</t>
    <phoneticPr fontId="2"/>
  </si>
  <si>
    <t>山形県市町村交通災害共済組合</t>
    <phoneticPr fontId="2"/>
  </si>
  <si>
    <t>最上広域市町村圏事務組合</t>
    <phoneticPr fontId="2"/>
  </si>
  <si>
    <t>山形県後期高齢者医療広域連合（普通会計分）</t>
    <phoneticPr fontId="2"/>
  </si>
  <si>
    <t>山形県後期高齢者医療広域連合（事業会計分）</t>
    <phoneticPr fontId="2"/>
  </si>
  <si>
    <t>肘折温泉郷振興</t>
    <phoneticPr fontId="2"/>
  </si>
  <si>
    <t>おおくら升玉水力発電</t>
    <phoneticPr fontId="2"/>
  </si>
  <si>
    <t>公共施設等整備振興基金</t>
    <phoneticPr fontId="5"/>
  </si>
  <si>
    <t>地域福祉基金</t>
    <phoneticPr fontId="5"/>
  </si>
  <si>
    <t>再生可能エネルギー導入促進事業基金</t>
    <phoneticPr fontId="5"/>
  </si>
  <si>
    <t>ふるさと活性化事業基金</t>
    <phoneticPr fontId="5"/>
  </si>
  <si>
    <t>ふるさと創生振興基金</t>
    <phoneticPr fontId="5"/>
  </si>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</sst>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xmlns:c16r2="http://schemas.microsoft.com/office/drawing/2015/06/chart">
            <c:ext xmlns:c16="http://schemas.microsoft.com/office/drawing/2014/chart" uri="{C3380CC4-5D6E-409C-BE32-E72D297353CC}">
              <c16:uniqueId val="{00000000-5C76-464D-926D-E065E1A8FD0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168330</c:v>
                </c:pt>
                <c:pt idx="1">
                  <c:v>228336</c:v>
                </c:pt>
                <c:pt idx="2">
                  <c:v>305999</c:v>
                </c:pt>
                <c:pt idx="3">
                  <c:v>161334</c:v>
                </c:pt>
                <c:pt idx="4">
                  <c:v>208611</c:v>
                </c:pt>
              </c:numCache>
            </c:numRef>
          </c:val>
          <c:smooth val="0"/>
          <c:extLst xmlns:c16r2="http://schemas.microsoft.com/office/drawing/2015/06/chart">
            <c:ext xmlns:c16="http://schemas.microsoft.com/office/drawing/2014/chart" uri="{C3380CC4-5D6E-409C-BE32-E72D297353CC}">
              <c16:uniqueId val="{00000001-5C76-464D-926D-E065E1A8FD08}"/>
            </c:ext>
          </c:extLst>
        </c:ser>
        <c:dLbls>
          <c:showLegendKey val="0"/>
          <c:showVal val="0"/>
          <c:showCatName val="0"/>
          <c:showSerName val="0"/>
          <c:showPercent val="0"/>
          <c:showBubbleSize val="0"/>
        </c:dLbls>
        <c:marker val="1"/>
        <c:smooth val="0"/>
        <c:axId val="456214752"/>
        <c:axId val="456213576"/>
      </c:lineChart>
      <c:catAx>
        <c:axId val="4562147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6213576"/>
        <c:crosses val="autoZero"/>
        <c:auto val="1"/>
        <c:lblAlgn val="ctr"/>
        <c:lblOffset val="100"/>
        <c:tickLblSkip val="1"/>
        <c:tickMarkSkip val="1"/>
        <c:noMultiLvlLbl val="0"/>
      </c:catAx>
      <c:valAx>
        <c:axId val="456213576"/>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62147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3.44</c:v>
                </c:pt>
                <c:pt idx="1">
                  <c:v>2.78</c:v>
                </c:pt>
                <c:pt idx="2">
                  <c:v>4.9400000000000004</c:v>
                </c:pt>
                <c:pt idx="3">
                  <c:v>3.21</c:v>
                </c:pt>
                <c:pt idx="4">
                  <c:v>4.5599999999999996</c:v>
                </c:pt>
              </c:numCache>
            </c:numRef>
          </c:val>
          <c:extLst xmlns:c16r2="http://schemas.microsoft.com/office/drawing/2015/06/chart">
            <c:ext xmlns:c16="http://schemas.microsoft.com/office/drawing/2014/chart" uri="{C3380CC4-5D6E-409C-BE32-E72D297353CC}">
              <c16:uniqueId val="{00000000-78C3-4C4B-888D-DFB8E685054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43.22</c:v>
                </c:pt>
                <c:pt idx="1">
                  <c:v>40.04</c:v>
                </c:pt>
                <c:pt idx="2">
                  <c:v>35.840000000000003</c:v>
                </c:pt>
                <c:pt idx="3">
                  <c:v>36.39</c:v>
                </c:pt>
                <c:pt idx="4">
                  <c:v>36.049999999999997</c:v>
                </c:pt>
              </c:numCache>
            </c:numRef>
          </c:val>
          <c:extLst xmlns:c16r2="http://schemas.microsoft.com/office/drawing/2015/06/chart">
            <c:ext xmlns:c16="http://schemas.microsoft.com/office/drawing/2014/chart" uri="{C3380CC4-5D6E-409C-BE32-E72D297353CC}">
              <c16:uniqueId val="{00000001-78C3-4C4B-888D-DFB8E685054B}"/>
            </c:ext>
          </c:extLst>
        </c:ser>
        <c:dLbls>
          <c:showLegendKey val="0"/>
          <c:showVal val="0"/>
          <c:showCatName val="0"/>
          <c:showSerName val="0"/>
          <c:showPercent val="0"/>
          <c:showBubbleSize val="0"/>
        </c:dLbls>
        <c:gapWidth val="250"/>
        <c:overlap val="100"/>
        <c:axId val="456213968"/>
        <c:axId val="4562151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-5.99</c:v>
                </c:pt>
                <c:pt idx="1">
                  <c:v>-5.26</c:v>
                </c:pt>
                <c:pt idx="2">
                  <c:v>3.49</c:v>
                </c:pt>
                <c:pt idx="3">
                  <c:v>-1.81</c:v>
                </c:pt>
                <c:pt idx="4">
                  <c:v>1.39</c:v>
                </c:pt>
              </c:numCache>
            </c:numRef>
          </c:val>
          <c:smooth val="0"/>
          <c:extLst xmlns:c16r2="http://schemas.microsoft.com/office/drawing/2015/06/chart">
            <c:ext xmlns:c16="http://schemas.microsoft.com/office/drawing/2014/chart" uri="{C3380CC4-5D6E-409C-BE32-E72D297353CC}">
              <c16:uniqueId val="{00000002-78C3-4C4B-888D-DFB8E685054B}"/>
            </c:ext>
          </c:extLst>
        </c:ser>
        <c:dLbls>
          <c:showLegendKey val="0"/>
          <c:showVal val="0"/>
          <c:showCatName val="0"/>
          <c:showSerName val="0"/>
          <c:showPercent val="0"/>
          <c:showBubbleSize val="0"/>
        </c:dLbls>
        <c:marker val="1"/>
        <c:smooth val="0"/>
        <c:axId val="456213968"/>
        <c:axId val="456215144"/>
      </c:lineChart>
      <c:catAx>
        <c:axId val="456213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56215144"/>
        <c:crosses val="autoZero"/>
        <c:auto val="1"/>
        <c:lblAlgn val="ctr"/>
        <c:lblOffset val="100"/>
        <c:tickLblSkip val="1"/>
        <c:tickMarkSkip val="1"/>
        <c:noMultiLvlLbl val="0"/>
      </c:catAx>
      <c:valAx>
        <c:axId val="456215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6213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B2CE-44FF-B5CE-FFF82377A43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2CE-44FF-B5CE-FFF82377A431}"/>
            </c:ext>
          </c:extLst>
        </c:ser>
        <c:ser>
          <c:idx val="2"/>
          <c:order val="2"/>
          <c:tx>
            <c:strRef>
              <c:f>データシート!$A$29</c:f>
              <c:strCache>
                <c:ptCount val="1"/>
                <c:pt idx="0">
                  <c:v>浄化槽整備事業特別会計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B2CE-44FF-B5CE-FFF82377A431}"/>
            </c:ext>
          </c:extLst>
        </c:ser>
        <c:ser>
          <c:idx val="3"/>
          <c:order val="3"/>
          <c:tx>
            <c:strRef>
              <c:f>データシート!$A$30</c:f>
              <c:strCache>
                <c:ptCount val="1"/>
                <c:pt idx="0">
                  <c:v>特定環境保全公共下水道事業特別会計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0.03</c:v>
                </c:pt>
                <c:pt idx="2">
                  <c:v>#N/A</c:v>
                </c:pt>
                <c:pt idx="3">
                  <c:v>0.03</c:v>
                </c:pt>
                <c:pt idx="4">
                  <c:v>#N/A</c:v>
                </c:pt>
                <c:pt idx="5">
                  <c:v>0.02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3-B2CE-44FF-B5CE-FFF82377A431}"/>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0.05</c:v>
                </c:pt>
                <c:pt idx="2">
                  <c:v>#N/A</c:v>
                </c:pt>
                <c:pt idx="3">
                  <c:v>0.05</c:v>
                </c:pt>
                <c:pt idx="4">
                  <c:v>#N/A</c:v>
                </c:pt>
                <c:pt idx="5">
                  <c:v>0.06</c:v>
                </c:pt>
                <c:pt idx="6">
                  <c:v>#N/A</c:v>
                </c:pt>
                <c:pt idx="7">
                  <c:v>0.04</c:v>
                </c:pt>
                <c:pt idx="8">
                  <c:v>#N/A</c:v>
                </c:pt>
                <c:pt idx="9">
                  <c:v>0.05</c:v>
                </c:pt>
              </c:numCache>
            </c:numRef>
          </c:val>
          <c:extLst xmlns:c16r2="http://schemas.microsoft.com/office/drawing/2015/06/chart">
            <c:ext xmlns:c16="http://schemas.microsoft.com/office/drawing/2014/chart" uri="{C3380CC4-5D6E-409C-BE32-E72D297353CC}">
              <c16:uniqueId val="{00000004-B2CE-44FF-B5CE-FFF82377A431}"/>
            </c:ext>
          </c:extLst>
        </c:ser>
        <c:ser>
          <c:idx val="5"/>
          <c:order val="5"/>
          <c:tx>
            <c:strRef>
              <c:f>データシート!$A$32</c:f>
              <c:strCache>
                <c:ptCount val="1"/>
                <c:pt idx="0">
                  <c:v>へき地診療所特別会計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0.26</c:v>
                </c:pt>
                <c:pt idx="2">
                  <c:v>#N/A</c:v>
                </c:pt>
                <c:pt idx="3">
                  <c:v>0.08</c:v>
                </c:pt>
                <c:pt idx="4">
                  <c:v>#N/A</c:v>
                </c:pt>
                <c:pt idx="5">
                  <c:v>0.26</c:v>
                </c:pt>
                <c:pt idx="6">
                  <c:v>#N/A</c:v>
                </c:pt>
                <c:pt idx="7">
                  <c:v>0.32</c:v>
                </c:pt>
                <c:pt idx="8">
                  <c:v>#N/A</c:v>
                </c:pt>
                <c:pt idx="9">
                  <c:v>0.13</c:v>
                </c:pt>
              </c:numCache>
            </c:numRef>
          </c:val>
          <c:extLst xmlns:c16r2="http://schemas.microsoft.com/office/drawing/2015/06/chart">
            <c:ext xmlns:c16="http://schemas.microsoft.com/office/drawing/2014/chart" uri="{C3380CC4-5D6E-409C-BE32-E72D297353CC}">
              <c16:uniqueId val="{00000005-B2CE-44FF-B5CE-FFF82377A431}"/>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0.69</c:v>
                </c:pt>
                <c:pt idx="2">
                  <c:v>#N/A</c:v>
                </c:pt>
                <c:pt idx="3">
                  <c:v>0.76</c:v>
                </c:pt>
                <c:pt idx="4">
                  <c:v>#N/A</c:v>
                </c:pt>
                <c:pt idx="5">
                  <c:v>1.34</c:v>
                </c:pt>
                <c:pt idx="6">
                  <c:v>#N/A</c:v>
                </c:pt>
                <c:pt idx="7">
                  <c:v>0.88</c:v>
                </c:pt>
                <c:pt idx="8">
                  <c:v>#N/A</c:v>
                </c:pt>
                <c:pt idx="9">
                  <c:v>0.67</c:v>
                </c:pt>
              </c:numCache>
            </c:numRef>
          </c:val>
          <c:extLst xmlns:c16r2="http://schemas.microsoft.com/office/drawing/2015/06/chart">
            <c:ext xmlns:c16="http://schemas.microsoft.com/office/drawing/2014/chart" uri="{C3380CC4-5D6E-409C-BE32-E72D297353CC}">
              <c16:uniqueId val="{00000006-B2CE-44FF-B5CE-FFF82377A431}"/>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0.18</c:v>
                </c:pt>
                <c:pt idx="2">
                  <c:v>#N/A</c:v>
                </c:pt>
                <c:pt idx="3">
                  <c:v>0.46</c:v>
                </c:pt>
                <c:pt idx="4">
                  <c:v>#N/A</c:v>
                </c:pt>
                <c:pt idx="5">
                  <c:v>0.73</c:v>
                </c:pt>
                <c:pt idx="6">
                  <c:v>#N/A</c:v>
                </c:pt>
                <c:pt idx="7">
                  <c:v>0.27</c:v>
                </c:pt>
                <c:pt idx="8">
                  <c:v>#N/A</c:v>
                </c:pt>
                <c:pt idx="9">
                  <c:v>1.1299999999999999</c:v>
                </c:pt>
              </c:numCache>
            </c:numRef>
          </c:val>
          <c:extLst xmlns:c16r2="http://schemas.microsoft.com/office/drawing/2015/06/chart">
            <c:ext xmlns:c16="http://schemas.microsoft.com/office/drawing/2014/chart" uri="{C3380CC4-5D6E-409C-BE32-E72D297353CC}">
              <c16:uniqueId val="{00000007-B2CE-44FF-B5CE-FFF82377A431}"/>
            </c:ext>
          </c:extLst>
        </c:ser>
        <c:ser>
          <c:idx val="8"/>
          <c:order val="8"/>
          <c:tx>
            <c:strRef>
              <c:f>データシート!$A$35</c:f>
              <c:strCache>
                <c:ptCount val="1"/>
                <c:pt idx="0">
                  <c:v>団地造成事業特別会計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0</c:v>
                </c:pt>
                <c:pt idx="1">
                  <c:v>0</c:v>
                </c:pt>
                <c:pt idx="2">
                  <c:v>0</c:v>
                </c:pt>
                <c:pt idx="3">
                  <c:v>0</c:v>
                </c:pt>
                <c:pt idx="4">
                  <c:v>#N/A</c:v>
                </c:pt>
                <c:pt idx="5">
                  <c:v>0</c:v>
                </c:pt>
                <c:pt idx="6">
                  <c:v>#N/A</c:v>
                </c:pt>
                <c:pt idx="7">
                  <c:v>0</c:v>
                </c:pt>
                <c:pt idx="8">
                  <c:v>#N/A</c:v>
                </c:pt>
                <c:pt idx="9">
                  <c:v>1.81</c:v>
                </c:pt>
              </c:numCache>
            </c:numRef>
          </c:val>
          <c:extLst xmlns:c16r2="http://schemas.microsoft.com/office/drawing/2015/06/chart">
            <c:ext xmlns:c16="http://schemas.microsoft.com/office/drawing/2014/chart" uri="{C3380CC4-5D6E-409C-BE32-E72D297353CC}">
              <c16:uniqueId val="{00000008-B2CE-44FF-B5CE-FFF82377A43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3.16</c:v>
                </c:pt>
                <c:pt idx="2">
                  <c:v>#N/A</c:v>
                </c:pt>
                <c:pt idx="3">
                  <c:v>2.68</c:v>
                </c:pt>
                <c:pt idx="4">
                  <c:v>#N/A</c:v>
                </c:pt>
                <c:pt idx="5">
                  <c:v>4.67</c:v>
                </c:pt>
                <c:pt idx="6">
                  <c:v>#N/A</c:v>
                </c:pt>
                <c:pt idx="7">
                  <c:v>2.88</c:v>
                </c:pt>
                <c:pt idx="8">
                  <c:v>#N/A</c:v>
                </c:pt>
                <c:pt idx="9">
                  <c:v>4.42</c:v>
                </c:pt>
              </c:numCache>
            </c:numRef>
          </c:val>
          <c:extLst xmlns:c16r2="http://schemas.microsoft.com/office/drawing/2015/06/chart">
            <c:ext xmlns:c16="http://schemas.microsoft.com/office/drawing/2014/chart" uri="{C3380CC4-5D6E-409C-BE32-E72D297353CC}">
              <c16:uniqueId val="{00000009-B2CE-44FF-B5CE-FFF82377A431}"/>
            </c:ext>
          </c:extLst>
        </c:ser>
        <c:dLbls>
          <c:showLegendKey val="0"/>
          <c:showVal val="0"/>
          <c:showCatName val="0"/>
          <c:showSerName val="0"/>
          <c:showPercent val="0"/>
          <c:showBubbleSize val="0"/>
        </c:dLbls>
        <c:gapWidth val="150"/>
        <c:overlap val="100"/>
        <c:axId val="456215536"/>
        <c:axId val="456211616"/>
      </c:barChart>
      <c:catAx>
        <c:axId val="456215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6211616"/>
        <c:crosses val="autoZero"/>
        <c:auto val="1"/>
        <c:lblAlgn val="ctr"/>
        <c:lblOffset val="100"/>
        <c:tickLblSkip val="1"/>
        <c:tickMarkSkip val="1"/>
        <c:noMultiLvlLbl val="0"/>
      </c:catAx>
      <c:valAx>
        <c:axId val="456211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62155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446</c:v>
                </c:pt>
                <c:pt idx="5">
                  <c:v>406</c:v>
                </c:pt>
                <c:pt idx="8">
                  <c:v>432</c:v>
                </c:pt>
                <c:pt idx="11">
                  <c:v>448</c:v>
                </c:pt>
                <c:pt idx="14">
                  <c:v>454</c:v>
                </c:pt>
              </c:numCache>
            </c:numRef>
          </c:val>
          <c:extLst xmlns:c16r2="http://schemas.microsoft.com/office/drawing/2015/06/chart">
            <c:ext xmlns:c16="http://schemas.microsoft.com/office/drawing/2014/chart" uri="{C3380CC4-5D6E-409C-BE32-E72D297353CC}">
              <c16:uniqueId val="{00000000-3E0D-4DBB-9DEB-999BDB94058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3E0D-4DBB-9DEB-999BDB94058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9</c:v>
                </c:pt>
                <c:pt idx="3">
                  <c:v>9</c:v>
                </c:pt>
                <c:pt idx="6">
                  <c:v>9</c:v>
                </c:pt>
                <c:pt idx="9">
                  <c:v>9</c:v>
                </c:pt>
                <c:pt idx="12">
                  <c:v>1</c:v>
                </c:pt>
              </c:numCache>
            </c:numRef>
          </c:val>
          <c:extLst xmlns:c16r2="http://schemas.microsoft.com/office/drawing/2015/06/chart">
            <c:ext xmlns:c16="http://schemas.microsoft.com/office/drawing/2014/chart" uri="{C3380CC4-5D6E-409C-BE32-E72D297353CC}">
              <c16:uniqueId val="{00000002-3E0D-4DBB-9DEB-999BDB94058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76</c:v>
                </c:pt>
                <c:pt idx="3">
                  <c:v>17</c:v>
                </c:pt>
                <c:pt idx="6">
                  <c:v>27</c:v>
                </c:pt>
                <c:pt idx="9">
                  <c:v>23</c:v>
                </c:pt>
                <c:pt idx="12">
                  <c:v>24</c:v>
                </c:pt>
              </c:numCache>
            </c:numRef>
          </c:val>
          <c:extLst xmlns:c16r2="http://schemas.microsoft.com/office/drawing/2015/06/chart">
            <c:ext xmlns:c16="http://schemas.microsoft.com/office/drawing/2014/chart" uri="{C3380CC4-5D6E-409C-BE32-E72D297353CC}">
              <c16:uniqueId val="{00000003-3E0D-4DBB-9DEB-999BDB94058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110</c:v>
                </c:pt>
                <c:pt idx="3">
                  <c:v>121</c:v>
                </c:pt>
                <c:pt idx="6">
                  <c:v>123</c:v>
                </c:pt>
                <c:pt idx="9">
                  <c:v>120</c:v>
                </c:pt>
                <c:pt idx="12">
                  <c:v>120</c:v>
                </c:pt>
              </c:numCache>
            </c:numRef>
          </c:val>
          <c:extLst xmlns:c16r2="http://schemas.microsoft.com/office/drawing/2015/06/chart">
            <c:ext xmlns:c16="http://schemas.microsoft.com/office/drawing/2014/chart" uri="{C3380CC4-5D6E-409C-BE32-E72D297353CC}">
              <c16:uniqueId val="{00000004-3E0D-4DBB-9DEB-999BDB94058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E0D-4DBB-9DEB-999BDB94058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E0D-4DBB-9DEB-999BDB94058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380</c:v>
                </c:pt>
                <c:pt idx="3">
                  <c:v>423</c:v>
                </c:pt>
                <c:pt idx="6">
                  <c:v>423</c:v>
                </c:pt>
                <c:pt idx="9">
                  <c:v>417</c:v>
                </c:pt>
                <c:pt idx="12">
                  <c:v>440</c:v>
                </c:pt>
              </c:numCache>
            </c:numRef>
          </c:val>
          <c:extLst xmlns:c16r2="http://schemas.microsoft.com/office/drawing/2015/06/chart">
            <c:ext xmlns:c16="http://schemas.microsoft.com/office/drawing/2014/chart" uri="{C3380CC4-5D6E-409C-BE32-E72D297353CC}">
              <c16:uniqueId val="{00000007-3E0D-4DBB-9DEB-999BDB940582}"/>
            </c:ext>
          </c:extLst>
        </c:ser>
        <c:dLbls>
          <c:showLegendKey val="0"/>
          <c:showVal val="0"/>
          <c:showCatName val="0"/>
          <c:showSerName val="0"/>
          <c:showPercent val="0"/>
          <c:showBubbleSize val="0"/>
        </c:dLbls>
        <c:gapWidth val="100"/>
        <c:overlap val="100"/>
        <c:axId val="456208480"/>
        <c:axId val="4562124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129</c:v>
                </c:pt>
                <c:pt idx="2">
                  <c:v>#N/A</c:v>
                </c:pt>
                <c:pt idx="3">
                  <c:v>#N/A</c:v>
                </c:pt>
                <c:pt idx="4">
                  <c:v>164</c:v>
                </c:pt>
                <c:pt idx="5">
                  <c:v>#N/A</c:v>
                </c:pt>
                <c:pt idx="6">
                  <c:v>#N/A</c:v>
                </c:pt>
                <c:pt idx="7">
                  <c:v>150</c:v>
                </c:pt>
                <c:pt idx="8">
                  <c:v>#N/A</c:v>
                </c:pt>
                <c:pt idx="9">
                  <c:v>#N/A</c:v>
                </c:pt>
                <c:pt idx="10">
                  <c:v>121</c:v>
                </c:pt>
                <c:pt idx="11">
                  <c:v>#N/A</c:v>
                </c:pt>
                <c:pt idx="12">
                  <c:v>#N/A</c:v>
                </c:pt>
                <c:pt idx="13">
                  <c:v>131</c:v>
                </c:pt>
                <c:pt idx="14">
                  <c:v>#N/A</c:v>
                </c:pt>
              </c:numCache>
            </c:numRef>
          </c:val>
          <c:smooth val="0"/>
          <c:extLst xmlns:c16r2="http://schemas.microsoft.com/office/drawing/2015/06/chart">
            <c:ext xmlns:c16="http://schemas.microsoft.com/office/drawing/2014/chart" uri="{C3380CC4-5D6E-409C-BE32-E72D297353CC}">
              <c16:uniqueId val="{00000008-3E0D-4DBB-9DEB-999BDB940582}"/>
            </c:ext>
          </c:extLst>
        </c:ser>
        <c:dLbls>
          <c:showLegendKey val="0"/>
          <c:showVal val="0"/>
          <c:showCatName val="0"/>
          <c:showSerName val="0"/>
          <c:showPercent val="0"/>
          <c:showBubbleSize val="0"/>
        </c:dLbls>
        <c:marker val="1"/>
        <c:smooth val="0"/>
        <c:axId val="456208480"/>
        <c:axId val="456212400"/>
      </c:lineChart>
      <c:catAx>
        <c:axId val="456208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6212400"/>
        <c:crosses val="autoZero"/>
        <c:auto val="1"/>
        <c:lblAlgn val="ctr"/>
        <c:lblOffset val="100"/>
        <c:tickLblSkip val="1"/>
        <c:tickMarkSkip val="1"/>
        <c:noMultiLvlLbl val="0"/>
      </c:catAx>
      <c:valAx>
        <c:axId val="456212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6208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4071</c:v>
                </c:pt>
                <c:pt idx="5">
                  <c:v>3977</c:v>
                </c:pt>
                <c:pt idx="8">
                  <c:v>4240</c:v>
                </c:pt>
                <c:pt idx="11">
                  <c:v>4491</c:v>
                </c:pt>
                <c:pt idx="14">
                  <c:v>4410</c:v>
                </c:pt>
              </c:numCache>
            </c:numRef>
          </c:val>
          <c:extLst xmlns:c16r2="http://schemas.microsoft.com/office/drawing/2015/06/chart">
            <c:ext xmlns:c16="http://schemas.microsoft.com/office/drawing/2014/chart" uri="{C3380CC4-5D6E-409C-BE32-E72D297353CC}">
              <c16:uniqueId val="{00000000-92AF-4409-BAF7-CFDFB6EA861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18</c:v>
                </c:pt>
                <c:pt idx="11">
                  <c:v>17</c:v>
                </c:pt>
                <c:pt idx="14">
                  <c:v>16</c:v>
                </c:pt>
              </c:numCache>
            </c:numRef>
          </c:val>
          <c:extLst xmlns:c16r2="http://schemas.microsoft.com/office/drawing/2015/06/chart">
            <c:ext xmlns:c16="http://schemas.microsoft.com/office/drawing/2014/chart" uri="{C3380CC4-5D6E-409C-BE32-E72D297353CC}">
              <c16:uniqueId val="{00000001-92AF-4409-BAF7-CFDFB6EA861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3314</c:v>
                </c:pt>
                <c:pt idx="5">
                  <c:v>3344</c:v>
                </c:pt>
                <c:pt idx="8">
                  <c:v>3229</c:v>
                </c:pt>
                <c:pt idx="11">
                  <c:v>3207</c:v>
                </c:pt>
                <c:pt idx="14">
                  <c:v>3316</c:v>
                </c:pt>
              </c:numCache>
            </c:numRef>
          </c:val>
          <c:extLst xmlns:c16r2="http://schemas.microsoft.com/office/drawing/2015/06/chart">
            <c:ext xmlns:c16="http://schemas.microsoft.com/office/drawing/2014/chart" uri="{C3380CC4-5D6E-409C-BE32-E72D297353CC}">
              <c16:uniqueId val="{00000002-92AF-4409-BAF7-CFDFB6EA861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2AF-4409-BAF7-CFDFB6EA861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2AF-4409-BAF7-CFDFB6EA861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2AF-4409-BAF7-CFDFB6EA861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114</c:v>
                </c:pt>
                <c:pt idx="3">
                  <c:v>223</c:v>
                </c:pt>
                <c:pt idx="6">
                  <c:v>202</c:v>
                </c:pt>
                <c:pt idx="9">
                  <c:v>206</c:v>
                </c:pt>
                <c:pt idx="12">
                  <c:v>152</c:v>
                </c:pt>
              </c:numCache>
            </c:numRef>
          </c:val>
          <c:extLst xmlns:c16r2="http://schemas.microsoft.com/office/drawing/2015/06/chart">
            <c:ext xmlns:c16="http://schemas.microsoft.com/office/drawing/2014/chart" uri="{C3380CC4-5D6E-409C-BE32-E72D297353CC}">
              <c16:uniqueId val="{00000006-92AF-4409-BAF7-CFDFB6EA861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78</c:v>
                </c:pt>
                <c:pt idx="3">
                  <c:v>73</c:v>
                </c:pt>
                <c:pt idx="6">
                  <c:v>50</c:v>
                </c:pt>
                <c:pt idx="9">
                  <c:v>40</c:v>
                </c:pt>
                <c:pt idx="12">
                  <c:v>17</c:v>
                </c:pt>
              </c:numCache>
            </c:numRef>
          </c:val>
          <c:extLst xmlns:c16r2="http://schemas.microsoft.com/office/drawing/2015/06/chart">
            <c:ext xmlns:c16="http://schemas.microsoft.com/office/drawing/2014/chart" uri="{C3380CC4-5D6E-409C-BE32-E72D297353CC}">
              <c16:uniqueId val="{00000007-92AF-4409-BAF7-CFDFB6EA861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1347</c:v>
                </c:pt>
                <c:pt idx="3">
                  <c:v>1277</c:v>
                </c:pt>
                <c:pt idx="6">
                  <c:v>1268</c:v>
                </c:pt>
                <c:pt idx="9">
                  <c:v>1285</c:v>
                </c:pt>
                <c:pt idx="12">
                  <c:v>1243</c:v>
                </c:pt>
              </c:numCache>
            </c:numRef>
          </c:val>
          <c:extLst xmlns:c16r2="http://schemas.microsoft.com/office/drawing/2015/06/chart">
            <c:ext xmlns:c16="http://schemas.microsoft.com/office/drawing/2014/chart" uri="{C3380CC4-5D6E-409C-BE32-E72D297353CC}">
              <c16:uniqueId val="{00000008-92AF-4409-BAF7-CFDFB6EA861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41</c:v>
                </c:pt>
                <c:pt idx="3">
                  <c:v>32</c:v>
                </c:pt>
                <c:pt idx="6">
                  <c:v>15</c:v>
                </c:pt>
                <c:pt idx="9">
                  <c:v>7</c:v>
                </c:pt>
                <c:pt idx="12">
                  <c:v>5</c:v>
                </c:pt>
              </c:numCache>
            </c:numRef>
          </c:val>
          <c:extLst xmlns:c16r2="http://schemas.microsoft.com/office/drawing/2015/06/chart">
            <c:ext xmlns:c16="http://schemas.microsoft.com/office/drawing/2014/chart" uri="{C3380CC4-5D6E-409C-BE32-E72D297353CC}">
              <c16:uniqueId val="{00000009-92AF-4409-BAF7-CFDFB6EA861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4021</c:v>
                </c:pt>
                <c:pt idx="3">
                  <c:v>4038</c:v>
                </c:pt>
                <c:pt idx="6">
                  <c:v>4469</c:v>
                </c:pt>
                <c:pt idx="9">
                  <c:v>4519</c:v>
                </c:pt>
                <c:pt idx="12">
                  <c:v>4619</c:v>
                </c:pt>
              </c:numCache>
            </c:numRef>
          </c:val>
          <c:extLst xmlns:c16r2="http://schemas.microsoft.com/office/drawing/2015/06/chart">
            <c:ext xmlns:c16="http://schemas.microsoft.com/office/drawing/2014/chart" uri="{C3380CC4-5D6E-409C-BE32-E72D297353CC}">
              <c16:uniqueId val="{0000000A-92AF-4409-BAF7-CFDFB6EA861D}"/>
            </c:ext>
          </c:extLst>
        </c:ser>
        <c:dLbls>
          <c:showLegendKey val="0"/>
          <c:showVal val="0"/>
          <c:showCatName val="0"/>
          <c:showSerName val="0"/>
          <c:showPercent val="0"/>
          <c:showBubbleSize val="0"/>
        </c:dLbls>
        <c:gapWidth val="100"/>
        <c:overlap val="100"/>
        <c:axId val="456214360"/>
        <c:axId val="4818888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92AF-4409-BAF7-CFDFB6EA861D}"/>
            </c:ext>
          </c:extLst>
        </c:ser>
        <c:dLbls>
          <c:showLegendKey val="0"/>
          <c:showVal val="0"/>
          <c:showCatName val="0"/>
          <c:showSerName val="0"/>
          <c:showPercent val="0"/>
          <c:showBubbleSize val="0"/>
        </c:dLbls>
        <c:marker val="1"/>
        <c:smooth val="0"/>
        <c:axId val="456214360"/>
        <c:axId val="481888840"/>
      </c:lineChart>
      <c:catAx>
        <c:axId val="456214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1888840"/>
        <c:crosses val="autoZero"/>
        <c:auto val="1"/>
        <c:lblAlgn val="ctr"/>
        <c:lblOffset val="100"/>
        <c:tickLblSkip val="1"/>
        <c:tickMarkSkip val="1"/>
        <c:noMultiLvlLbl val="0"/>
      </c:catAx>
      <c:valAx>
        <c:axId val="481888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6214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787</c:v>
                </c:pt>
                <c:pt idx="1">
                  <c:v>788</c:v>
                </c:pt>
                <c:pt idx="2">
                  <c:v>788</c:v>
                </c:pt>
              </c:numCache>
            </c:numRef>
          </c:val>
          <c:extLst xmlns:c16r2="http://schemas.microsoft.com/office/drawing/2015/06/chart">
            <c:ext xmlns:c16="http://schemas.microsoft.com/office/drawing/2014/chart" uri="{C3380CC4-5D6E-409C-BE32-E72D297353CC}">
              <c16:uniqueId val="{00000000-DE7C-4EDC-8565-376DFEC4FEE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270</c:v>
                </c:pt>
                <c:pt idx="1">
                  <c:v>320</c:v>
                </c:pt>
                <c:pt idx="2">
                  <c:v>371</c:v>
                </c:pt>
              </c:numCache>
            </c:numRef>
          </c:val>
          <c:extLst xmlns:c16r2="http://schemas.microsoft.com/office/drawing/2015/06/chart">
            <c:ext xmlns:c16="http://schemas.microsoft.com/office/drawing/2014/chart" uri="{C3380CC4-5D6E-409C-BE32-E72D297353CC}">
              <c16:uniqueId val="{00000001-DE7C-4EDC-8565-376DFEC4FEE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2095</c:v>
                </c:pt>
                <c:pt idx="1">
                  <c:v>1973</c:v>
                </c:pt>
                <c:pt idx="2">
                  <c:v>2038</c:v>
                </c:pt>
              </c:numCache>
            </c:numRef>
          </c:val>
          <c:extLst xmlns:c16r2="http://schemas.microsoft.com/office/drawing/2015/06/chart">
            <c:ext xmlns:c16="http://schemas.microsoft.com/office/drawing/2014/chart" uri="{C3380CC4-5D6E-409C-BE32-E72D297353CC}">
              <c16:uniqueId val="{00000002-DE7C-4EDC-8565-376DFEC4FEEA}"/>
            </c:ext>
          </c:extLst>
        </c:ser>
        <c:dLbls>
          <c:showLegendKey val="0"/>
          <c:showVal val="0"/>
          <c:showCatName val="0"/>
          <c:showSerName val="0"/>
          <c:showPercent val="0"/>
          <c:showBubbleSize val="0"/>
        </c:dLbls>
        <c:gapWidth val="120"/>
        <c:overlap val="100"/>
        <c:axId val="481888056"/>
        <c:axId val="481887272"/>
      </c:barChart>
      <c:catAx>
        <c:axId val="481888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1887272"/>
        <c:crosses val="autoZero"/>
        <c:auto val="1"/>
        <c:lblAlgn val="ctr"/>
        <c:lblOffset val="100"/>
        <c:tickLblSkip val="1"/>
        <c:tickMarkSkip val="1"/>
        <c:noMultiLvlLbl val="0"/>
      </c:catAx>
      <c:valAx>
        <c:axId val="4818872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1888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山形県大蔵村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元利償還金は、公債管理適正化及び平準化を図るため、平成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年度に減債基金を財源として</a:t>
          </a:r>
          <a:r>
            <a:rPr kumimoji="1" lang="en-US" altLang="ja-JP" sz="1100">
              <a:latin typeface="ＭＳ ゴシック" pitchFamily="49" charset="-128"/>
              <a:ea typeface="ＭＳ ゴシック" pitchFamily="49" charset="-128"/>
            </a:rPr>
            <a:t>129</a:t>
          </a:r>
          <a:r>
            <a:rPr kumimoji="1" lang="ja-JP" altLang="en-US" sz="1100">
              <a:latin typeface="ＭＳ ゴシック" pitchFamily="49" charset="-128"/>
              <a:ea typeface="ＭＳ ゴシック" pitchFamily="49" charset="-128"/>
            </a:rPr>
            <a:t>百万円の繰上償還を行った。令和元年度の元利償還金は、平成</a:t>
          </a:r>
          <a:r>
            <a:rPr kumimoji="1" lang="en-US" altLang="ja-JP" sz="1100">
              <a:latin typeface="ＭＳ ゴシック" pitchFamily="49" charset="-128"/>
              <a:ea typeface="ＭＳ ゴシック" pitchFamily="49" charset="-128"/>
            </a:rPr>
            <a:t>18</a:t>
          </a:r>
          <a:r>
            <a:rPr kumimoji="1" lang="ja-JP" altLang="en-US" sz="1100">
              <a:latin typeface="ＭＳ ゴシック" pitchFamily="49" charset="-128"/>
              <a:ea typeface="ＭＳ ゴシック" pitchFamily="49" charset="-128"/>
            </a:rPr>
            <a:t>年度過疎対策事業債（村道大坪福田工業団地線道路改良事業等）の償還が終了したものの、平成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年度過疎対策事業債（村道大坪福田工業団地線防風雪柵設置事業等）などの大規模事業の元金償還が始ま</a:t>
          </a:r>
          <a:r>
            <a:rPr kumimoji="1" lang="ja-JP" altLang="en-US" sz="1100">
              <a:solidFill>
                <a:sysClr val="windowText" lastClr="000000"/>
              </a:solidFill>
              <a:latin typeface="ＭＳ ゴシック" pitchFamily="49" charset="-128"/>
              <a:ea typeface="ＭＳ ゴシック" pitchFamily="49" charset="-128"/>
            </a:rPr>
            <a:t>ったことにより増加した結果、</a:t>
          </a:r>
          <a:r>
            <a:rPr kumimoji="1" lang="en-US" altLang="ja-JP" sz="1100">
              <a:solidFill>
                <a:sysClr val="windowText" lastClr="000000"/>
              </a:solidFill>
              <a:latin typeface="ＭＳ ゴシック" pitchFamily="49" charset="-128"/>
              <a:ea typeface="ＭＳ ゴシック" pitchFamily="49" charset="-128"/>
            </a:rPr>
            <a:t>23</a:t>
          </a:r>
          <a:r>
            <a:rPr kumimoji="1" lang="ja-JP" altLang="en-US" sz="1100">
              <a:solidFill>
                <a:sysClr val="windowText" lastClr="000000"/>
              </a:solidFill>
              <a:latin typeface="ＭＳ ゴシック" pitchFamily="49" charset="-128"/>
              <a:ea typeface="ＭＳ ゴシック" pitchFamily="49" charset="-128"/>
            </a:rPr>
            <a:t>百万円の増加となった。算入公債費等については、平成</a:t>
          </a:r>
          <a:r>
            <a:rPr kumimoji="1" lang="en-US" altLang="ja-JP" sz="1100">
              <a:solidFill>
                <a:sysClr val="windowText" lastClr="000000"/>
              </a:solidFill>
              <a:latin typeface="ＭＳ ゴシック" pitchFamily="49" charset="-128"/>
              <a:ea typeface="ＭＳ ゴシック" pitchFamily="49" charset="-128"/>
            </a:rPr>
            <a:t>28</a:t>
          </a:r>
          <a:r>
            <a:rPr kumimoji="1" lang="ja-JP" altLang="en-US" sz="1100">
              <a:solidFill>
                <a:sysClr val="windowText" lastClr="000000"/>
              </a:solidFill>
              <a:latin typeface="ＭＳ ゴシック" pitchFamily="49" charset="-128"/>
              <a:ea typeface="ＭＳ ゴシック" pitchFamily="49" charset="-128"/>
            </a:rPr>
            <a:t>年度辺地対策事業債（上山橋橋梁長寿命化事業等）が</a:t>
          </a:r>
          <a:r>
            <a:rPr kumimoji="1" lang="en-US" altLang="ja-JP" sz="1100">
              <a:solidFill>
                <a:sysClr val="windowText" lastClr="000000"/>
              </a:solidFill>
              <a:latin typeface="ＭＳ ゴシック" pitchFamily="49" charset="-128"/>
              <a:ea typeface="ＭＳ ゴシック" pitchFamily="49" charset="-128"/>
            </a:rPr>
            <a:t>4</a:t>
          </a:r>
          <a:r>
            <a:rPr kumimoji="1" lang="ja-JP" altLang="en-US" sz="1100">
              <a:solidFill>
                <a:sysClr val="windowText" lastClr="000000"/>
              </a:solidFill>
              <a:latin typeface="ＭＳ ゴシック" pitchFamily="49" charset="-128"/>
              <a:ea typeface="ＭＳ ゴシック" pitchFamily="49" charset="-128"/>
            </a:rPr>
            <a:t>百万円増加、平成</a:t>
          </a:r>
          <a:r>
            <a:rPr kumimoji="1" lang="en-US" altLang="ja-JP" sz="1100">
              <a:solidFill>
                <a:sysClr val="windowText" lastClr="000000"/>
              </a:solidFill>
              <a:latin typeface="ＭＳ ゴシック" pitchFamily="49" charset="-128"/>
              <a:ea typeface="ＭＳ ゴシック" pitchFamily="49" charset="-128"/>
            </a:rPr>
            <a:t>27</a:t>
          </a:r>
          <a:r>
            <a:rPr kumimoji="1" lang="ja-JP" altLang="en-US" sz="1100">
              <a:solidFill>
                <a:sysClr val="windowText" lastClr="000000"/>
              </a:solidFill>
              <a:latin typeface="ＭＳ ゴシック" pitchFamily="49" charset="-128"/>
              <a:ea typeface="ＭＳ ゴシック" pitchFamily="49" charset="-128"/>
            </a:rPr>
            <a:t>年度過疎対策事業債（村道大坪福田工業団地線防風雪柵設置事業等）で</a:t>
          </a:r>
          <a:r>
            <a:rPr kumimoji="1" lang="en-US" altLang="ja-JP" sz="1100">
              <a:solidFill>
                <a:sysClr val="windowText" lastClr="000000"/>
              </a:solidFill>
              <a:latin typeface="ＭＳ ゴシック" pitchFamily="49" charset="-128"/>
              <a:ea typeface="ＭＳ ゴシック" pitchFamily="49" charset="-128"/>
            </a:rPr>
            <a:t>9</a:t>
          </a:r>
          <a:r>
            <a:rPr kumimoji="1" lang="ja-JP" altLang="en-US" sz="1100">
              <a:solidFill>
                <a:sysClr val="windowText" lastClr="000000"/>
              </a:solidFill>
              <a:latin typeface="ＭＳ ゴシック" pitchFamily="49" charset="-128"/>
              <a:ea typeface="ＭＳ ゴシック" pitchFamily="49" charset="-128"/>
            </a:rPr>
            <a:t>百万円増加したことなどから、令和元年度は平成</a:t>
          </a:r>
          <a:r>
            <a:rPr kumimoji="1" lang="en-US" altLang="ja-JP" sz="1100">
              <a:solidFill>
                <a:sysClr val="windowText" lastClr="000000"/>
              </a:solidFill>
              <a:latin typeface="ＭＳ ゴシック" pitchFamily="49" charset="-128"/>
              <a:ea typeface="ＭＳ ゴシック" pitchFamily="49" charset="-128"/>
            </a:rPr>
            <a:t>30</a:t>
          </a:r>
          <a:r>
            <a:rPr kumimoji="1" lang="ja-JP" altLang="en-US" sz="1100">
              <a:solidFill>
                <a:sysClr val="windowText" lastClr="000000"/>
              </a:solidFill>
              <a:latin typeface="ＭＳ ゴシック" pitchFamily="49" charset="-128"/>
              <a:ea typeface="ＭＳ ゴシック" pitchFamily="49" charset="-128"/>
            </a:rPr>
            <a:t>年度と比較し</a:t>
          </a:r>
          <a:r>
            <a:rPr kumimoji="1" lang="en-US" altLang="ja-JP" sz="1100">
              <a:solidFill>
                <a:sysClr val="windowText" lastClr="000000"/>
              </a:solidFill>
              <a:latin typeface="ＭＳ ゴシック" pitchFamily="49" charset="-128"/>
              <a:ea typeface="ＭＳ ゴシック" pitchFamily="49" charset="-128"/>
            </a:rPr>
            <a:t>6</a:t>
          </a:r>
          <a:r>
            <a:rPr kumimoji="1" lang="ja-JP" altLang="en-US" sz="1100">
              <a:solidFill>
                <a:sysClr val="windowText" lastClr="000000"/>
              </a:solidFill>
              <a:latin typeface="ＭＳ ゴシック" pitchFamily="49" charset="-128"/>
              <a:ea typeface="ＭＳ ゴシック" pitchFamily="49" charset="-128"/>
            </a:rPr>
            <a:t>百万円増加となった。令和</a:t>
          </a:r>
          <a:r>
            <a:rPr kumimoji="1" lang="en-US" altLang="ja-JP" sz="1100">
              <a:solidFill>
                <a:sysClr val="windowText" lastClr="000000"/>
              </a:solidFill>
              <a:latin typeface="ＭＳ ゴシック" pitchFamily="49" charset="-128"/>
              <a:ea typeface="ＭＳ ゴシック" pitchFamily="49" charset="-128"/>
            </a:rPr>
            <a:t>5</a:t>
          </a:r>
          <a:r>
            <a:rPr kumimoji="1" lang="ja-JP" altLang="en-US" sz="1100">
              <a:solidFill>
                <a:sysClr val="windowText" lastClr="000000"/>
              </a:solidFill>
              <a:latin typeface="ＭＳ ゴシック" pitchFamily="49" charset="-128"/>
              <a:ea typeface="ＭＳ ゴシック" pitchFamily="49" charset="-128"/>
            </a:rPr>
            <a:t>年度に地方債償還のピークを迎えることから、交付税措置の有利な地方債を活用しながらも、極力投資的経費の抑制に努める。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満期一括償還地方債の借入に係る積立てはない。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山形県大蔵村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年度以降、将来負担額を充当可能財源等が上回っている状況である。組合等負担等見込額は年々減少しているが、一般会計等に係る地方債の現在高は年々増加し、基準財政需要額算入見込額も平成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以降増加傾向となっている。これは、投資的経費に充てる財源として、過疎対策事業債や辺地対策事業債などの交付税算入率が高い地方債を活用していることによるものである。今後についても、健全な財政運営のために、引き続き交付税措置の有利な地方債を活用しながらも、極力投資的経費を抑制し、地方債発行額の縮減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山形県大蔵村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今後の地方債償還の財源の備えとして、減債基金に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百万円積み立てたこと、今後の公共施設等整備の備えとして、公共施設等整備振興基金に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百万円積み立てした一方、地域活性化推進事業に充てるため、ふるさと活性化事業基金から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百万円の取り崩しをしたことなどから基金全体として、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基金の使途明確化のために、今後、特定目的基金について、計画的に積み立てていく方針である。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・公共施設等整備振興基金：村財政の健全化を図りながら、公共施設等の整備を図る。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・ふるさと活性化事業基金：地域の特性を活かした魅力あるふるさとづくりを推進。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・再生可能エネルギー導入促進事業基金：村内における再生可能エネルギーの導入を促進。</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今後の公共施設等整備の備えとして、公共施設等整備振興基金に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百万円積み立てたことにより増加した一方、地域活性化推進事業に充てるため、ふるさと活性化事業基金から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百万円の取り崩しを行い減少となったことから、その他特定目的基金で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振興基金について、役場庁舎や中央公民館が耐震化されていないため、今後施設のあり方を検討していく予定であり、建設や耐震化、大規模改造等が想定されるため、毎年度計画的に積み立てを行い、事業着手まで必要な財源の確保に努める。ふるさと活性化事業基金について、地域の自主的な取り組みを今後も支援していくため、必要に応じ積み立てを実施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預金利子分のみの積み立てにより変動なし。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近年大規模災害が度々発生していることから、災害や突発的な財政需要に応えるためにも、一般会計予算規模の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割程度を目途に財源を確保する。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今後の地方債償還の財源の備えとして、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百万円積み立てを行ったことによる増加。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年度に地方債償還のピークを迎えることから地方債償還の財源の備えとして、令和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百万円程度を積み立て、令和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年度以降取り崩しを行う予定。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山形県大蔵村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3,170
3,153
211.63
4,476,905
4,336,735
99,670
2,184,900
4,618,897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等や村内に大規模な産業がないこと等から課税客体が少なく、財政基盤が弱く、類似団体平均を下回っている。歳出削減や事業見直し、また定員管理の適正化を図り行政運営の効率化を進め、財政の健全化を図っていく。投資的経費についても、縮減を進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xmlns=""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a:extLst>
            <a:ext uri="{FF2B5EF4-FFF2-40B4-BE49-F238E27FC236}">
              <a16:creationId xmlns:a16="http://schemas.microsoft.com/office/drawing/2014/main" xmlns="" id="{00000000-0008-0000-0300-00003F000000}"/>
            </a:ext>
          </a:extLst>
        </xdr:cNvPr>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a:extLst>
            <a:ext uri="{FF2B5EF4-FFF2-40B4-BE49-F238E27FC236}">
              <a16:creationId xmlns:a16="http://schemas.microsoft.com/office/drawing/2014/main" xmlns="" id="{00000000-0008-0000-0300-000040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a:extLst>
            <a:ext uri="{FF2B5EF4-FFF2-40B4-BE49-F238E27FC236}">
              <a16:creationId xmlns:a16="http://schemas.microsoft.com/office/drawing/2014/main" xmlns="" id="{00000000-0008-0000-0300-000042000000}"/>
            </a:ext>
          </a:extLst>
        </xdr:cNvPr>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116840</xdr:rowOff>
    </xdr:from>
    <xdr:to>
      <xdr:col>23</xdr:col>
      <xdr:colOff>133350</xdr:colOff>
      <xdr:row>44</xdr:row>
      <xdr:rowOff>116840</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114800" y="7660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a:extLst>
            <a:ext uri="{FF2B5EF4-FFF2-40B4-BE49-F238E27FC236}">
              <a16:creationId xmlns:a16="http://schemas.microsoft.com/office/drawing/2014/main" xmlns="" id="{00000000-0008-0000-0300-000045000000}"/>
            </a:ext>
          </a:extLst>
        </xdr:cNvPr>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xmlns=""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116840</xdr:rowOff>
    </xdr:from>
    <xdr:to>
      <xdr:col>19</xdr:col>
      <xdr:colOff>133350</xdr:colOff>
      <xdr:row>44</xdr:row>
      <xdr:rowOff>116840</xdr:rowOff>
    </xdr:to>
    <xdr:cxnSp macro="">
      <xdr:nvCxnSpPr>
        <xdr:cNvPr id="71" name="直線コネクタ 70">
          <a:extLst>
            <a:ext uri="{FF2B5EF4-FFF2-40B4-BE49-F238E27FC236}">
              <a16:creationId xmlns:a16="http://schemas.microsoft.com/office/drawing/2014/main" xmlns="" id="{00000000-0008-0000-0300-000047000000}"/>
            </a:ext>
          </a:extLst>
        </xdr:cNvPr>
        <xdr:cNvCxnSpPr/>
      </xdr:nvCxnSpPr>
      <xdr:spPr>
        <a:xfrm>
          <a:off x="3225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a:extLst>
            <a:ext uri="{FF2B5EF4-FFF2-40B4-BE49-F238E27FC236}">
              <a16:creationId xmlns:a16="http://schemas.microsoft.com/office/drawing/2014/main" xmlns="" id="{00000000-0008-0000-0300-000049000000}"/>
            </a:ext>
          </a:extLst>
        </xdr:cNvPr>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116840</xdr:rowOff>
    </xdr:from>
    <xdr:to>
      <xdr:col>15</xdr:col>
      <xdr:colOff>82550</xdr:colOff>
      <xdr:row>44</xdr:row>
      <xdr:rowOff>124883</xdr:rowOff>
    </xdr:to>
    <xdr:cxnSp macro="">
      <xdr:nvCxnSpPr>
        <xdr:cNvPr id="74" name="直線コネクタ 73">
          <a:extLst>
            <a:ext uri="{FF2B5EF4-FFF2-40B4-BE49-F238E27FC236}">
              <a16:creationId xmlns:a16="http://schemas.microsoft.com/office/drawing/2014/main" xmlns="" id="{00000000-0008-0000-0300-00004A000000}"/>
            </a:ext>
          </a:extLst>
        </xdr:cNvPr>
        <xdr:cNvCxnSpPr/>
      </xdr:nvCxnSpPr>
      <xdr:spPr>
        <a:xfrm flipV="1">
          <a:off x="2336800" y="76606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a:extLst>
            <a:ext uri="{FF2B5EF4-FFF2-40B4-BE49-F238E27FC236}">
              <a16:creationId xmlns:a16="http://schemas.microsoft.com/office/drawing/2014/main" xmlns="" id="{00000000-0008-0000-0300-00004B000000}"/>
            </a:ext>
          </a:extLst>
        </xdr:cNvPr>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76" name="テキスト ボックス 75">
          <a:extLst>
            <a:ext uri="{FF2B5EF4-FFF2-40B4-BE49-F238E27FC236}">
              <a16:creationId xmlns:a16="http://schemas.microsoft.com/office/drawing/2014/main" xmlns="" id="{00000000-0008-0000-0300-00004C000000}"/>
            </a:ext>
          </a:extLst>
        </xdr:cNvPr>
        <xdr:cNvSpPr txBox="1"/>
      </xdr:nvSpPr>
      <xdr:spPr>
        <a:xfrm>
          <a:off x="2844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124883</xdr:rowOff>
    </xdr:to>
    <xdr:cxnSp macro="">
      <xdr:nvCxnSpPr>
        <xdr:cNvPr id="77" name="直線コネクタ 76">
          <a:extLst>
            <a:ext uri="{FF2B5EF4-FFF2-40B4-BE49-F238E27FC236}">
              <a16:creationId xmlns:a16="http://schemas.microsoft.com/office/drawing/2014/main" xmlns="" id="{00000000-0008-0000-0300-00004D000000}"/>
            </a:ext>
          </a:extLst>
        </xdr:cNvPr>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a:extLst>
            <a:ext uri="{FF2B5EF4-FFF2-40B4-BE49-F238E27FC236}">
              <a16:creationId xmlns:a16="http://schemas.microsoft.com/office/drawing/2014/main" xmlns="" id="{00000000-0008-0000-0300-00004E000000}"/>
            </a:ext>
          </a:extLst>
        </xdr:cNvPr>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169773</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066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66040</xdr:rowOff>
    </xdr:from>
    <xdr:to>
      <xdr:col>23</xdr:col>
      <xdr:colOff>184150</xdr:colOff>
      <xdr:row>44</xdr:row>
      <xdr:rowOff>167640</xdr:rowOff>
    </xdr:to>
    <xdr:sp macro="" textlink="">
      <xdr:nvSpPr>
        <xdr:cNvPr id="87" name="楕円 86">
          <a:extLst>
            <a:ext uri="{FF2B5EF4-FFF2-40B4-BE49-F238E27FC236}">
              <a16:creationId xmlns:a16="http://schemas.microsoft.com/office/drawing/2014/main" xmlns="" id="{00000000-0008-0000-0300-000057000000}"/>
            </a:ext>
          </a:extLst>
        </xdr:cNvPr>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a:extLst>
            <a:ext uri="{FF2B5EF4-FFF2-40B4-BE49-F238E27FC236}">
              <a16:creationId xmlns:a16="http://schemas.microsoft.com/office/drawing/2014/main" xmlns="" id="{00000000-0008-0000-0300-000058000000}"/>
            </a:ext>
          </a:extLst>
        </xdr:cNvPr>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66040</xdr:rowOff>
    </xdr:from>
    <xdr:to>
      <xdr:col>19</xdr:col>
      <xdr:colOff>184150</xdr:colOff>
      <xdr:row>44</xdr:row>
      <xdr:rowOff>167640</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064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152417</xdr:rowOff>
    </xdr:from>
    <xdr:ext cx="736600" cy="259045"/>
    <xdr:sp macro="" textlink="">
      <xdr:nvSpPr>
        <xdr:cNvPr id="90" name="テキスト ボックス 89">
          <a:extLst>
            <a:ext uri="{FF2B5EF4-FFF2-40B4-BE49-F238E27FC236}">
              <a16:creationId xmlns:a16="http://schemas.microsoft.com/office/drawing/2014/main" xmlns="" id="{00000000-0008-0000-0300-00005A000000}"/>
            </a:ext>
          </a:extLst>
        </xdr:cNvPr>
        <xdr:cNvSpPr txBox="1"/>
      </xdr:nvSpPr>
      <xdr:spPr>
        <a:xfrm>
          <a:off x="3733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66040</xdr:rowOff>
    </xdr:from>
    <xdr:to>
      <xdr:col>15</xdr:col>
      <xdr:colOff>133350</xdr:colOff>
      <xdr:row>44</xdr:row>
      <xdr:rowOff>167640</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3175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152417</xdr:rowOff>
    </xdr:from>
    <xdr:ext cx="7620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2844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xmlns=""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xmlns=""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令和元年度は類似団体平均を</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ポイント上回っている。その要因は、へき地診療所特別会計が普通会計に属しており、医師等の人件費が大きく影響しているためである。令和元年度の経常収支比率が平成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ポイント増となったのは、平成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年度の過疎対策事業債（村道大坪福田工業団地線防風雪柵設置事業等）の元金償還開始等により令和元年度の公債費で対前年度比</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百万円増加したためである。今後については、投資的経費の抑制など公債費の適正管理を図り、更なる経常的支出の削減により経常収支比率の改善に努める。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xmlns=""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xmlns=""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a:extLst>
            <a:ext uri="{FF2B5EF4-FFF2-40B4-BE49-F238E27FC236}">
              <a16:creationId xmlns:a16="http://schemas.microsoft.com/office/drawing/2014/main" xmlns="" id="{00000000-0008-0000-0300-00007F000000}"/>
            </a:ext>
          </a:extLst>
        </xdr:cNvPr>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a:extLst>
            <a:ext uri="{FF2B5EF4-FFF2-40B4-BE49-F238E27FC236}">
              <a16:creationId xmlns:a16="http://schemas.microsoft.com/office/drawing/2014/main" xmlns="" id="{00000000-0008-0000-0300-000081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71544</xdr:rowOff>
    </xdr:from>
    <xdr:to>
      <xdr:col>23</xdr:col>
      <xdr:colOff>133350</xdr:colOff>
      <xdr:row>64</xdr:row>
      <xdr:rowOff>95673</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4114800" y="11044344"/>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9119</xdr:rowOff>
    </xdr:from>
    <xdr:ext cx="762000" cy="259045"/>
    <xdr:sp macro="" textlink="">
      <xdr:nvSpPr>
        <xdr:cNvPr id="132" name="財政構造の弾力性平均値テキスト">
          <a:extLst>
            <a:ext uri="{FF2B5EF4-FFF2-40B4-BE49-F238E27FC236}">
              <a16:creationId xmlns:a16="http://schemas.microsoft.com/office/drawing/2014/main" xmlns="" id="{00000000-0008-0000-0300-000084000000}"/>
            </a:ext>
          </a:extLst>
        </xdr:cNvPr>
        <xdr:cNvSpPr txBox="1"/>
      </xdr:nvSpPr>
      <xdr:spPr>
        <a:xfrm>
          <a:off x="5041900" y="10810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a:extLst>
            <a:ext uri="{FF2B5EF4-FFF2-40B4-BE49-F238E27FC236}">
              <a16:creationId xmlns:a16="http://schemas.microsoft.com/office/drawing/2014/main" xmlns="" id="{00000000-0008-0000-0300-000085000000}"/>
            </a:ext>
          </a:extLst>
        </xdr:cNvPr>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71544</xdr:rowOff>
    </xdr:from>
    <xdr:to>
      <xdr:col>19</xdr:col>
      <xdr:colOff>133350</xdr:colOff>
      <xdr:row>65</xdr:row>
      <xdr:rowOff>16721</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flipV="1">
          <a:off x="3225800" y="11044344"/>
          <a:ext cx="889000" cy="11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80239</xdr:rowOff>
    </xdr:from>
    <xdr:ext cx="736600" cy="259045"/>
    <xdr:sp macro="" textlink="">
      <xdr:nvSpPr>
        <xdr:cNvPr id="136" name="テキスト ボックス 135">
          <a:extLst>
            <a:ext uri="{FF2B5EF4-FFF2-40B4-BE49-F238E27FC236}">
              <a16:creationId xmlns:a16="http://schemas.microsoft.com/office/drawing/2014/main" xmlns="" id="{00000000-0008-0000-0300-000088000000}"/>
            </a:ext>
          </a:extLst>
        </xdr:cNvPr>
        <xdr:cNvSpPr txBox="1"/>
      </xdr:nvSpPr>
      <xdr:spPr>
        <a:xfrm>
          <a:off x="3733800" y="1071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147955</xdr:rowOff>
    </xdr:from>
    <xdr:to>
      <xdr:col>15</xdr:col>
      <xdr:colOff>82550</xdr:colOff>
      <xdr:row>65</xdr:row>
      <xdr:rowOff>16721</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a:off x="2336800" y="1112075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15240</xdr:rowOff>
    </xdr:from>
    <xdr:to>
      <xdr:col>11</xdr:col>
      <xdr:colOff>31750</xdr:colOff>
      <xdr:row>64</xdr:row>
      <xdr:rowOff>147955</xdr:rowOff>
    </xdr:to>
    <xdr:cxnSp macro="">
      <xdr:nvCxnSpPr>
        <xdr:cNvPr id="140" name="直線コネクタ 139">
          <a:extLst>
            <a:ext uri="{FF2B5EF4-FFF2-40B4-BE49-F238E27FC236}">
              <a16:creationId xmlns:a16="http://schemas.microsoft.com/office/drawing/2014/main" xmlns="" id="{00000000-0008-0000-0300-00008C000000}"/>
            </a:ext>
          </a:extLst>
        </xdr:cNvPr>
        <xdr:cNvCxnSpPr/>
      </xdr:nvCxnSpPr>
      <xdr:spPr>
        <a:xfrm>
          <a:off x="1447800" y="10988040"/>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a:extLst>
            <a:ext uri="{FF2B5EF4-FFF2-40B4-BE49-F238E27FC236}">
              <a16:creationId xmlns:a16="http://schemas.microsoft.com/office/drawing/2014/main" xmlns="" id="{00000000-0008-0000-0300-00008F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44873</xdr:rowOff>
    </xdr:from>
    <xdr:to>
      <xdr:col>23</xdr:col>
      <xdr:colOff>184150</xdr:colOff>
      <xdr:row>64</xdr:row>
      <xdr:rowOff>146473</xdr:rowOff>
    </xdr:to>
    <xdr:sp macro="" textlink="">
      <xdr:nvSpPr>
        <xdr:cNvPr id="150" name="楕円 149">
          <a:extLst>
            <a:ext uri="{FF2B5EF4-FFF2-40B4-BE49-F238E27FC236}">
              <a16:creationId xmlns:a16="http://schemas.microsoft.com/office/drawing/2014/main" xmlns="" id="{00000000-0008-0000-0300-000096000000}"/>
            </a:ext>
          </a:extLst>
        </xdr:cNvPr>
        <xdr:cNvSpPr/>
      </xdr:nvSpPr>
      <xdr:spPr>
        <a:xfrm>
          <a:off x="49022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16950</xdr:rowOff>
    </xdr:from>
    <xdr:ext cx="762000" cy="259045"/>
    <xdr:sp macro="" textlink="">
      <xdr:nvSpPr>
        <xdr:cNvPr id="151" name="財政構造の弾力性該当値テキスト">
          <a:extLst>
            <a:ext uri="{FF2B5EF4-FFF2-40B4-BE49-F238E27FC236}">
              <a16:creationId xmlns:a16="http://schemas.microsoft.com/office/drawing/2014/main" xmlns="" id="{00000000-0008-0000-0300-000097000000}"/>
            </a:ext>
          </a:extLst>
        </xdr:cNvPr>
        <xdr:cNvSpPr txBox="1"/>
      </xdr:nvSpPr>
      <xdr:spPr>
        <a:xfrm>
          <a:off x="5041900" y="1098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20744</xdr:rowOff>
    </xdr:from>
    <xdr:to>
      <xdr:col>19</xdr:col>
      <xdr:colOff>184150</xdr:colOff>
      <xdr:row>64</xdr:row>
      <xdr:rowOff>122344</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4064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107121</xdr:rowOff>
    </xdr:from>
    <xdr:ext cx="7366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3733800" y="11079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137371</xdr:rowOff>
    </xdr:from>
    <xdr:to>
      <xdr:col>15</xdr:col>
      <xdr:colOff>133350</xdr:colOff>
      <xdr:row>65</xdr:row>
      <xdr:rowOff>67521</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3175000" y="1111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52298</xdr:rowOff>
    </xdr:from>
    <xdr:ext cx="7620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2844800" y="1119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97155</xdr:rowOff>
    </xdr:from>
    <xdr:to>
      <xdr:col>11</xdr:col>
      <xdr:colOff>82550</xdr:colOff>
      <xdr:row>65</xdr:row>
      <xdr:rowOff>27305</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22860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12082</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1955800" y="1115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135890</xdr:rowOff>
    </xdr:from>
    <xdr:to>
      <xdr:col>7</xdr:col>
      <xdr:colOff>31750</xdr:colOff>
      <xdr:row>64</xdr:row>
      <xdr:rowOff>66040</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1397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50817</xdr:rowOff>
    </xdr:from>
    <xdr:ext cx="7620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[453,639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a:t>
          </a:r>
          <a:r>
            <a:rPr kumimoji="1" lang="en-US" altLang="ja-JP" sz="1300">
              <a:latin typeface="ＭＳ Ｐゴシック" panose="020B0600070205080204" pitchFamily="50" charset="-128"/>
              <a:ea typeface="ＭＳ Ｐゴシック" panose="020B0600070205080204" pitchFamily="50" charset="-128"/>
            </a:rPr>
            <a:t>453,639</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年度以降、類似団体平均を上回っている状況が続いている。その要因としては、へき地診療所特別会計が普通会計に属していることや、地形的な理由から保育所を</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所（うち</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所は休所中）設置していることなどにより、人件費・物件費が多額となっていることである。今後は、施設の統廃合、コストの低減を図るよう努める。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xmlns=""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xmlns=""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a:extLst>
            <a:ext uri="{FF2B5EF4-FFF2-40B4-BE49-F238E27FC236}">
              <a16:creationId xmlns:a16="http://schemas.microsoft.com/office/drawing/2014/main" xmlns="" id="{00000000-0008-0000-0300-0000BF000000}"/>
            </a:ext>
          </a:extLst>
        </xdr:cNvPr>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a:extLst>
            <a:ext uri="{FF2B5EF4-FFF2-40B4-BE49-F238E27FC236}">
              <a16:creationId xmlns:a16="http://schemas.microsoft.com/office/drawing/2014/main" xmlns="" id="{00000000-0008-0000-0300-0000C1000000}"/>
            </a:ext>
          </a:extLst>
        </xdr:cNvPr>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34117</xdr:rowOff>
    </xdr:from>
    <xdr:to>
      <xdr:col>23</xdr:col>
      <xdr:colOff>133350</xdr:colOff>
      <xdr:row>83</xdr:row>
      <xdr:rowOff>52499</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flipV="1">
          <a:off x="4114800" y="14264467"/>
          <a:ext cx="838200" cy="1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142276</xdr:rowOff>
    </xdr:from>
    <xdr:ext cx="762000" cy="259045"/>
    <xdr:sp macro="" textlink="">
      <xdr:nvSpPr>
        <xdr:cNvPr id="196" name="人件費・物件費等の状況平均値テキスト">
          <a:extLst>
            <a:ext uri="{FF2B5EF4-FFF2-40B4-BE49-F238E27FC236}">
              <a16:creationId xmlns:a16="http://schemas.microsoft.com/office/drawing/2014/main" xmlns="" id="{00000000-0008-0000-0300-0000C4000000}"/>
            </a:ext>
          </a:extLst>
        </xdr:cNvPr>
        <xdr:cNvSpPr txBox="1"/>
      </xdr:nvSpPr>
      <xdr:spPr>
        <a:xfrm>
          <a:off x="5041900" y="14029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a:extLst>
            <a:ext uri="{FF2B5EF4-FFF2-40B4-BE49-F238E27FC236}">
              <a16:creationId xmlns:a16="http://schemas.microsoft.com/office/drawing/2014/main" xmlns="" id="{00000000-0008-0000-0300-0000C5000000}"/>
            </a:ext>
          </a:extLst>
        </xdr:cNvPr>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52499</xdr:rowOff>
    </xdr:from>
    <xdr:to>
      <xdr:col>19</xdr:col>
      <xdr:colOff>133350</xdr:colOff>
      <xdr:row>83</xdr:row>
      <xdr:rowOff>54598</xdr:rowOff>
    </xdr:to>
    <xdr:cxnSp macro="">
      <xdr:nvCxnSpPr>
        <xdr:cNvPr id="198" name="直線コネクタ 197">
          <a:extLst>
            <a:ext uri="{FF2B5EF4-FFF2-40B4-BE49-F238E27FC236}">
              <a16:creationId xmlns:a16="http://schemas.microsoft.com/office/drawing/2014/main" xmlns="" id="{00000000-0008-0000-0300-0000C6000000}"/>
            </a:ext>
          </a:extLst>
        </xdr:cNvPr>
        <xdr:cNvCxnSpPr/>
      </xdr:nvCxnSpPr>
      <xdr:spPr>
        <a:xfrm flipV="1">
          <a:off x="3225800" y="14282849"/>
          <a:ext cx="889000" cy="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a:extLst>
            <a:ext uri="{FF2B5EF4-FFF2-40B4-BE49-F238E27FC236}">
              <a16:creationId xmlns:a16="http://schemas.microsoft.com/office/drawing/2014/main" xmlns="" id="{00000000-0008-0000-0300-0000C7000000}"/>
            </a:ext>
          </a:extLst>
        </xdr:cNvPr>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55224</xdr:rowOff>
    </xdr:from>
    <xdr:ext cx="736600" cy="259045"/>
    <xdr:sp macro="" textlink="">
      <xdr:nvSpPr>
        <xdr:cNvPr id="200" name="テキスト ボックス 199">
          <a:extLst>
            <a:ext uri="{FF2B5EF4-FFF2-40B4-BE49-F238E27FC236}">
              <a16:creationId xmlns:a16="http://schemas.microsoft.com/office/drawing/2014/main" xmlns="" id="{00000000-0008-0000-0300-0000C8000000}"/>
            </a:ext>
          </a:extLst>
        </xdr:cNvPr>
        <xdr:cNvSpPr txBox="1"/>
      </xdr:nvSpPr>
      <xdr:spPr>
        <a:xfrm>
          <a:off x="3733800" y="1394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159955</xdr:rowOff>
    </xdr:from>
    <xdr:to>
      <xdr:col>15</xdr:col>
      <xdr:colOff>82550</xdr:colOff>
      <xdr:row>83</xdr:row>
      <xdr:rowOff>54598</xdr:rowOff>
    </xdr:to>
    <xdr:cxnSp macro="">
      <xdr:nvCxnSpPr>
        <xdr:cNvPr id="201" name="直線コネクタ 200">
          <a:extLst>
            <a:ext uri="{FF2B5EF4-FFF2-40B4-BE49-F238E27FC236}">
              <a16:creationId xmlns:a16="http://schemas.microsoft.com/office/drawing/2014/main" xmlns="" id="{00000000-0008-0000-0300-0000C9000000}"/>
            </a:ext>
          </a:extLst>
        </xdr:cNvPr>
        <xdr:cNvCxnSpPr/>
      </xdr:nvCxnSpPr>
      <xdr:spPr>
        <a:xfrm>
          <a:off x="2336800" y="14218855"/>
          <a:ext cx="889000" cy="6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a:extLst>
            <a:ext uri="{FF2B5EF4-FFF2-40B4-BE49-F238E27FC236}">
              <a16:creationId xmlns:a16="http://schemas.microsoft.com/office/drawing/2014/main" xmlns="" id="{00000000-0008-0000-0300-0000CA000000}"/>
            </a:ext>
          </a:extLst>
        </xdr:cNvPr>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48694</xdr:rowOff>
    </xdr:from>
    <xdr:ext cx="7620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2844800" y="13936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159955</xdr:rowOff>
    </xdr:from>
    <xdr:to>
      <xdr:col>11</xdr:col>
      <xdr:colOff>31750</xdr:colOff>
      <xdr:row>82</xdr:row>
      <xdr:rowOff>170404</xdr:rowOff>
    </xdr:to>
    <xdr:cxnSp macro="">
      <xdr:nvCxnSpPr>
        <xdr:cNvPr id="204" name="直線コネクタ 203">
          <a:extLst>
            <a:ext uri="{FF2B5EF4-FFF2-40B4-BE49-F238E27FC236}">
              <a16:creationId xmlns:a16="http://schemas.microsoft.com/office/drawing/2014/main" xmlns="" id="{00000000-0008-0000-0300-0000CC000000}"/>
            </a:ext>
          </a:extLst>
        </xdr:cNvPr>
        <xdr:cNvCxnSpPr/>
      </xdr:nvCxnSpPr>
      <xdr:spPr>
        <a:xfrm flipV="1">
          <a:off x="1447800" y="14218855"/>
          <a:ext cx="889000" cy="1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41967</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1955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a:extLst>
            <a:ext uri="{FF2B5EF4-FFF2-40B4-BE49-F238E27FC236}">
              <a16:creationId xmlns:a16="http://schemas.microsoft.com/office/drawing/2014/main" xmlns="" id="{00000000-0008-0000-0300-0000CF000000}"/>
            </a:ext>
          </a:extLst>
        </xdr:cNvPr>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18573</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1066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154767</xdr:rowOff>
    </xdr:from>
    <xdr:to>
      <xdr:col>23</xdr:col>
      <xdr:colOff>184150</xdr:colOff>
      <xdr:row>83</xdr:row>
      <xdr:rowOff>84917</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4902200" y="1421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126844</xdr:rowOff>
    </xdr:from>
    <xdr:ext cx="762000" cy="259045"/>
    <xdr:sp macro="" textlink="">
      <xdr:nvSpPr>
        <xdr:cNvPr id="215" name="人件費・物件費等の状況該当値テキスト">
          <a:extLst>
            <a:ext uri="{FF2B5EF4-FFF2-40B4-BE49-F238E27FC236}">
              <a16:creationId xmlns:a16="http://schemas.microsoft.com/office/drawing/2014/main" xmlns="" id="{00000000-0008-0000-0300-0000D7000000}"/>
            </a:ext>
          </a:extLst>
        </xdr:cNvPr>
        <xdr:cNvSpPr txBox="1"/>
      </xdr:nvSpPr>
      <xdr:spPr>
        <a:xfrm>
          <a:off x="5041900" y="1418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1699</xdr:rowOff>
    </xdr:from>
    <xdr:to>
      <xdr:col>19</xdr:col>
      <xdr:colOff>184150</xdr:colOff>
      <xdr:row>83</xdr:row>
      <xdr:rowOff>103299</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4064000" y="1423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88076</xdr:rowOff>
    </xdr:from>
    <xdr:ext cx="7366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3733800" y="14318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3798</xdr:rowOff>
    </xdr:from>
    <xdr:to>
      <xdr:col>15</xdr:col>
      <xdr:colOff>133350</xdr:colOff>
      <xdr:row>83</xdr:row>
      <xdr:rowOff>105398</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3175000" y="1423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90175</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2844800" y="14320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109155</xdr:rowOff>
    </xdr:from>
    <xdr:to>
      <xdr:col>11</xdr:col>
      <xdr:colOff>82550</xdr:colOff>
      <xdr:row>83</xdr:row>
      <xdr:rowOff>39305</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2286000" y="1416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24082</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955800" y="1425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119604</xdr:rowOff>
    </xdr:from>
    <xdr:to>
      <xdr:col>7</xdr:col>
      <xdr:colOff>31750</xdr:colOff>
      <xdr:row>83</xdr:row>
      <xdr:rowOff>49754</xdr:rowOff>
    </xdr:to>
    <xdr:sp macro="" textlink="">
      <xdr:nvSpPr>
        <xdr:cNvPr id="222" name="楕円 221">
          <a:extLst>
            <a:ext uri="{FF2B5EF4-FFF2-40B4-BE49-F238E27FC236}">
              <a16:creationId xmlns:a16="http://schemas.microsoft.com/office/drawing/2014/main" xmlns="" id="{00000000-0008-0000-0300-0000DE000000}"/>
            </a:ext>
          </a:extLst>
        </xdr:cNvPr>
        <xdr:cNvSpPr/>
      </xdr:nvSpPr>
      <xdr:spPr>
        <a:xfrm>
          <a:off x="1397000" y="1417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34531</xdr:rowOff>
    </xdr:from>
    <xdr:ext cx="762000" cy="259045"/>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066800" y="1426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xmlns=""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年度以降、類似団体平均を上回っており、令和元年度では</a:t>
          </a:r>
          <a:r>
            <a:rPr kumimoji="1" lang="en-US" altLang="ja-JP" sz="1300">
              <a:latin typeface="ＭＳ Ｐゴシック" panose="020B0600070205080204" pitchFamily="50" charset="-128"/>
              <a:ea typeface="ＭＳ Ｐゴシック" panose="020B0600070205080204" pitchFamily="50" charset="-128"/>
            </a:rPr>
            <a:t>99.3</a:t>
          </a:r>
          <a:r>
            <a:rPr kumimoji="1" lang="ja-JP" altLang="en-US" sz="1300">
              <a:latin typeface="ＭＳ Ｐゴシック" panose="020B0600070205080204" pitchFamily="50" charset="-128"/>
              <a:ea typeface="ＭＳ Ｐゴシック" panose="020B0600070205080204" pitchFamily="50" charset="-128"/>
            </a:rPr>
            <a:t>と類似団体平均を</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ポイント上回っている状況である。今後、国及び県の勧告並びに他の自治体の状況を考慮し、持続可能な財政運営のため給与の適正化に努める。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xmlns=""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xmlns=""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a:extLst>
            <a:ext uri="{FF2B5EF4-FFF2-40B4-BE49-F238E27FC236}">
              <a16:creationId xmlns:a16="http://schemas.microsoft.com/office/drawing/2014/main" xmlns="" id="{00000000-0008-0000-0300-0000FD000000}"/>
            </a:ext>
          </a:extLst>
        </xdr:cNvPr>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a:extLst>
            <a:ext uri="{FF2B5EF4-FFF2-40B4-BE49-F238E27FC236}">
              <a16:creationId xmlns:a16="http://schemas.microsoft.com/office/drawing/2014/main" xmlns="" id="{00000000-0008-0000-0300-0000FF000000}"/>
            </a:ext>
          </a:extLst>
        </xdr:cNvPr>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45720</xdr:rowOff>
    </xdr:from>
    <xdr:to>
      <xdr:col>81</xdr:col>
      <xdr:colOff>44450</xdr:colOff>
      <xdr:row>89</xdr:row>
      <xdr:rowOff>93980</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6179800" y="1530477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105004</xdr:rowOff>
    </xdr:from>
    <xdr:ext cx="762000" cy="259045"/>
    <xdr:sp macro="" textlink="">
      <xdr:nvSpPr>
        <xdr:cNvPr id="258" name="給与水準   （国との比較）平均値テキスト">
          <a:extLst>
            <a:ext uri="{FF2B5EF4-FFF2-40B4-BE49-F238E27FC236}">
              <a16:creationId xmlns:a16="http://schemas.microsoft.com/office/drawing/2014/main" xmlns="" id="{00000000-0008-0000-0300-000002010000}"/>
            </a:ext>
          </a:extLst>
        </xdr:cNvPr>
        <xdr:cNvSpPr txBox="1"/>
      </xdr:nvSpPr>
      <xdr:spPr>
        <a:xfrm>
          <a:off x="17106900" y="1484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a:extLst>
            <a:ext uri="{FF2B5EF4-FFF2-40B4-BE49-F238E27FC236}">
              <a16:creationId xmlns:a16="http://schemas.microsoft.com/office/drawing/2014/main" xmlns="" id="{00000000-0008-0000-0300-000003010000}"/>
            </a:ext>
          </a:extLst>
        </xdr:cNvPr>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45720</xdr:rowOff>
    </xdr:from>
    <xdr:to>
      <xdr:col>77</xdr:col>
      <xdr:colOff>44450</xdr:colOff>
      <xdr:row>89</xdr:row>
      <xdr:rowOff>118111</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flipV="1">
          <a:off x="15290800" y="1530477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a:extLst>
            <a:ext uri="{FF2B5EF4-FFF2-40B4-BE49-F238E27FC236}">
              <a16:creationId xmlns:a16="http://schemas.microsoft.com/office/drawing/2014/main" xmlns="" id="{00000000-0008-0000-0300-000005010000}"/>
            </a:ext>
          </a:extLst>
        </xdr:cNvPr>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28804</xdr:rowOff>
    </xdr:from>
    <xdr:ext cx="736600" cy="259045"/>
    <xdr:sp macro="" textlink="">
      <xdr:nvSpPr>
        <xdr:cNvPr id="262" name="テキスト ボックス 261">
          <a:extLst>
            <a:ext uri="{FF2B5EF4-FFF2-40B4-BE49-F238E27FC236}">
              <a16:creationId xmlns:a16="http://schemas.microsoft.com/office/drawing/2014/main" xmlns="" id="{00000000-0008-0000-0300-000006010000}"/>
            </a:ext>
          </a:extLst>
        </xdr:cNvPr>
        <xdr:cNvSpPr txBox="1"/>
      </xdr:nvSpPr>
      <xdr:spPr>
        <a:xfrm>
          <a:off x="15798800" y="14773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85937</xdr:rowOff>
    </xdr:from>
    <xdr:to>
      <xdr:col>72</xdr:col>
      <xdr:colOff>203200</xdr:colOff>
      <xdr:row>89</xdr:row>
      <xdr:rowOff>118111</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a:off x="14401800" y="15344987"/>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28804</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4909800" y="1477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85937</xdr:rowOff>
    </xdr:from>
    <xdr:to>
      <xdr:col>68</xdr:col>
      <xdr:colOff>152400</xdr:colOff>
      <xdr:row>89</xdr:row>
      <xdr:rowOff>93980</xdr:rowOff>
    </xdr:to>
    <xdr:cxnSp macro="">
      <xdr:nvCxnSpPr>
        <xdr:cNvPr id="266" name="直線コネクタ 265">
          <a:extLst>
            <a:ext uri="{FF2B5EF4-FFF2-40B4-BE49-F238E27FC236}">
              <a16:creationId xmlns:a16="http://schemas.microsoft.com/office/drawing/2014/main" xmlns="" id="{00000000-0008-0000-0300-00000A010000}"/>
            </a:ext>
          </a:extLst>
        </xdr:cNvPr>
        <xdr:cNvCxnSpPr/>
      </xdr:nvCxnSpPr>
      <xdr:spPr>
        <a:xfrm flipV="1">
          <a:off x="13512800" y="153449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168081</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020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a:extLst>
            <a:ext uri="{FF2B5EF4-FFF2-40B4-BE49-F238E27FC236}">
              <a16:creationId xmlns:a16="http://schemas.microsoft.com/office/drawing/2014/main" xmlns="" id="{00000000-0008-0000-0300-00000D010000}"/>
            </a:ext>
          </a:extLst>
        </xdr:cNvPr>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12716</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3131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43180</xdr:rowOff>
    </xdr:from>
    <xdr:to>
      <xdr:col>81</xdr:col>
      <xdr:colOff>95250</xdr:colOff>
      <xdr:row>89</xdr:row>
      <xdr:rowOff>144780</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6967200" y="153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89</xdr:row>
      <xdr:rowOff>15257</xdr:rowOff>
    </xdr:from>
    <xdr:ext cx="762000" cy="259045"/>
    <xdr:sp macro="" textlink="">
      <xdr:nvSpPr>
        <xdr:cNvPr id="277" name="給与水準   （国との比較）該当値テキスト">
          <a:extLst>
            <a:ext uri="{FF2B5EF4-FFF2-40B4-BE49-F238E27FC236}">
              <a16:creationId xmlns:a16="http://schemas.microsoft.com/office/drawing/2014/main" xmlns="" id="{00000000-0008-0000-0300-000015010000}"/>
            </a:ext>
          </a:extLst>
        </xdr:cNvPr>
        <xdr:cNvSpPr txBox="1"/>
      </xdr:nvSpPr>
      <xdr:spPr>
        <a:xfrm>
          <a:off x="17106900" y="1527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166370</xdr:rowOff>
    </xdr:from>
    <xdr:to>
      <xdr:col>77</xdr:col>
      <xdr:colOff>95250</xdr:colOff>
      <xdr:row>89</xdr:row>
      <xdr:rowOff>96520</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6129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81297</xdr:rowOff>
    </xdr:from>
    <xdr:ext cx="7366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5798800" y="15340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67311</xdr:rowOff>
    </xdr:from>
    <xdr:to>
      <xdr:col>73</xdr:col>
      <xdr:colOff>44450</xdr:colOff>
      <xdr:row>89</xdr:row>
      <xdr:rowOff>168911</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5240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153688</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4909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35137</xdr:rowOff>
    </xdr:from>
    <xdr:to>
      <xdr:col>68</xdr:col>
      <xdr:colOff>203200</xdr:colOff>
      <xdr:row>89</xdr:row>
      <xdr:rowOff>136737</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4351000" y="152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121514</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4020800" y="1538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43180</xdr:rowOff>
    </xdr:from>
    <xdr:to>
      <xdr:col>64</xdr:col>
      <xdr:colOff>152400</xdr:colOff>
      <xdr:row>89</xdr:row>
      <xdr:rowOff>144780</xdr:rowOff>
    </xdr:to>
    <xdr:sp macro="" textlink="">
      <xdr:nvSpPr>
        <xdr:cNvPr id="284" name="楕円 283">
          <a:extLst>
            <a:ext uri="{FF2B5EF4-FFF2-40B4-BE49-F238E27FC236}">
              <a16:creationId xmlns:a16="http://schemas.microsoft.com/office/drawing/2014/main" xmlns="" id="{00000000-0008-0000-0300-00001C010000}"/>
            </a:ext>
          </a:extLst>
        </xdr:cNvPr>
        <xdr:cNvSpPr/>
      </xdr:nvSpPr>
      <xdr:spPr>
        <a:xfrm>
          <a:off x="13462000" y="153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129557</xdr:rowOff>
    </xdr:from>
    <xdr:ext cx="762000" cy="259045"/>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3131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xmlns=""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令和元年度の人口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a:t>
          </a:r>
          <a:r>
            <a:rPr kumimoji="1" lang="en-US" altLang="ja-JP" sz="1300">
              <a:latin typeface="ＭＳ Ｐゴシック" panose="020B0600070205080204" pitchFamily="50" charset="-128"/>
              <a:ea typeface="ＭＳ Ｐゴシック" panose="020B0600070205080204" pitchFamily="50" charset="-128"/>
            </a:rPr>
            <a:t>25.87</a:t>
          </a:r>
          <a:r>
            <a:rPr kumimoji="1" lang="ja-JP" altLang="en-US" sz="1300">
              <a:latin typeface="ＭＳ Ｐゴシック" panose="020B0600070205080204" pitchFamily="50" charset="-128"/>
              <a:ea typeface="ＭＳ Ｐゴシック" panose="020B0600070205080204" pitchFamily="50" charset="-128"/>
            </a:rPr>
            <a:t>人と類似団体平均の</a:t>
          </a:r>
          <a:r>
            <a:rPr kumimoji="1" lang="en-US" altLang="ja-JP" sz="1300">
              <a:latin typeface="ＭＳ Ｐゴシック" panose="020B0600070205080204" pitchFamily="50" charset="-128"/>
              <a:ea typeface="ＭＳ Ｐゴシック" panose="020B0600070205080204" pitchFamily="50" charset="-128"/>
            </a:rPr>
            <a:t>22.36</a:t>
          </a:r>
          <a:r>
            <a:rPr kumimoji="1" lang="ja-JP" altLang="en-US" sz="1300">
              <a:latin typeface="ＭＳ Ｐゴシック" panose="020B0600070205080204" pitchFamily="50" charset="-128"/>
              <a:ea typeface="ＭＳ Ｐゴシック" panose="020B0600070205080204" pitchFamily="50" charset="-128"/>
            </a:rPr>
            <a:t>人を上回っている。要因としては、へき地診療所の設置や本村の地形的要因等により保育所等の施設数が多いことである。今後は、定員適正化計画に基づく退職者の不補充や更なる行政組織の統廃合を視野に入れ、適正な人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xmlns=""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xmlns=""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a:extLst>
            <a:ext uri="{FF2B5EF4-FFF2-40B4-BE49-F238E27FC236}">
              <a16:creationId xmlns:a16="http://schemas.microsoft.com/office/drawing/2014/main" xmlns="" id="{00000000-0008-0000-0300-00003E010000}"/>
            </a:ext>
          </a:extLst>
        </xdr:cNvPr>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a:extLst>
            <a:ext uri="{FF2B5EF4-FFF2-40B4-BE49-F238E27FC236}">
              <a16:creationId xmlns:a16="http://schemas.microsoft.com/office/drawing/2014/main" xmlns="" id="{00000000-0008-0000-0300-000040010000}"/>
            </a:ext>
          </a:extLst>
        </xdr:cNvPr>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157425</xdr:rowOff>
    </xdr:from>
    <xdr:to>
      <xdr:col>81</xdr:col>
      <xdr:colOff>44450</xdr:colOff>
      <xdr:row>61</xdr:row>
      <xdr:rowOff>21826</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6179800" y="10444425"/>
          <a:ext cx="838200" cy="3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38008</xdr:rowOff>
    </xdr:from>
    <xdr:ext cx="762000" cy="259045"/>
    <xdr:sp macro="" textlink="">
      <xdr:nvSpPr>
        <xdr:cNvPr id="323" name="定員管理の状況平均値テキスト">
          <a:extLst>
            <a:ext uri="{FF2B5EF4-FFF2-40B4-BE49-F238E27FC236}">
              <a16:creationId xmlns:a16="http://schemas.microsoft.com/office/drawing/2014/main" xmlns="" id="{00000000-0008-0000-0300-000043010000}"/>
            </a:ext>
          </a:extLst>
        </xdr:cNvPr>
        <xdr:cNvSpPr txBox="1"/>
      </xdr:nvSpPr>
      <xdr:spPr>
        <a:xfrm>
          <a:off x="17106900" y="1015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a:extLst>
            <a:ext uri="{FF2B5EF4-FFF2-40B4-BE49-F238E27FC236}">
              <a16:creationId xmlns:a16="http://schemas.microsoft.com/office/drawing/2014/main" xmlns="" id="{00000000-0008-0000-0300-000044010000}"/>
            </a:ext>
          </a:extLst>
        </xdr:cNvPr>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115370</xdr:rowOff>
    </xdr:from>
    <xdr:to>
      <xdr:col>77</xdr:col>
      <xdr:colOff>44450</xdr:colOff>
      <xdr:row>60</xdr:row>
      <xdr:rowOff>157425</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a:off x="15290800" y="10402370"/>
          <a:ext cx="889000" cy="4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115333</xdr:rowOff>
    </xdr:from>
    <xdr:ext cx="7366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5798800" y="1005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113991</xdr:rowOff>
    </xdr:from>
    <xdr:to>
      <xdr:col>72</xdr:col>
      <xdr:colOff>203200</xdr:colOff>
      <xdr:row>60</xdr:row>
      <xdr:rowOff>115370</xdr:rowOff>
    </xdr:to>
    <xdr:cxnSp macro="">
      <xdr:nvCxnSpPr>
        <xdr:cNvPr id="328" name="直線コネクタ 327">
          <a:extLst>
            <a:ext uri="{FF2B5EF4-FFF2-40B4-BE49-F238E27FC236}">
              <a16:creationId xmlns:a16="http://schemas.microsoft.com/office/drawing/2014/main" xmlns="" id="{00000000-0008-0000-0300-000048010000}"/>
            </a:ext>
          </a:extLst>
        </xdr:cNvPr>
        <xdr:cNvCxnSpPr/>
      </xdr:nvCxnSpPr>
      <xdr:spPr>
        <a:xfrm>
          <a:off x="14401800" y="10400991"/>
          <a:ext cx="8890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a:extLst>
            <a:ext uri="{FF2B5EF4-FFF2-40B4-BE49-F238E27FC236}">
              <a16:creationId xmlns:a16="http://schemas.microsoft.com/office/drawing/2014/main" xmlns="" id="{00000000-0008-0000-0300-000049010000}"/>
            </a:ext>
          </a:extLst>
        </xdr:cNvPr>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114643</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4909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77797</xdr:rowOff>
    </xdr:from>
    <xdr:to>
      <xdr:col>68</xdr:col>
      <xdr:colOff>152400</xdr:colOff>
      <xdr:row>60</xdr:row>
      <xdr:rowOff>113991</xdr:rowOff>
    </xdr:to>
    <xdr:cxnSp macro="">
      <xdr:nvCxnSpPr>
        <xdr:cNvPr id="331" name="直線コネクタ 330">
          <a:extLst>
            <a:ext uri="{FF2B5EF4-FFF2-40B4-BE49-F238E27FC236}">
              <a16:creationId xmlns:a16="http://schemas.microsoft.com/office/drawing/2014/main" xmlns="" id="{00000000-0008-0000-0300-00004B010000}"/>
            </a:ext>
          </a:extLst>
        </xdr:cNvPr>
        <xdr:cNvCxnSpPr/>
      </xdr:nvCxnSpPr>
      <xdr:spPr>
        <a:xfrm>
          <a:off x="13512800" y="10364797"/>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a:extLst>
            <a:ext uri="{FF2B5EF4-FFF2-40B4-BE49-F238E27FC236}">
              <a16:creationId xmlns:a16="http://schemas.microsoft.com/office/drawing/2014/main" xmlns="" id="{00000000-0008-0000-0300-00004C010000}"/>
            </a:ext>
          </a:extLst>
        </xdr:cNvPr>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112230</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4020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a:extLst>
            <a:ext uri="{FF2B5EF4-FFF2-40B4-BE49-F238E27FC236}">
              <a16:creationId xmlns:a16="http://schemas.microsoft.com/office/drawing/2014/main" xmlns="" id="{00000000-0008-0000-0300-00004E010000}"/>
            </a:ext>
          </a:extLst>
        </xdr:cNvPr>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93616</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3131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142476</xdr:rowOff>
    </xdr:from>
    <xdr:to>
      <xdr:col>81</xdr:col>
      <xdr:colOff>95250</xdr:colOff>
      <xdr:row>61</xdr:row>
      <xdr:rowOff>72626</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6967200" y="1042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114553</xdr:rowOff>
    </xdr:from>
    <xdr:ext cx="762000" cy="259045"/>
    <xdr:sp macro="" textlink="">
      <xdr:nvSpPr>
        <xdr:cNvPr id="342" name="定員管理の状況該当値テキスト">
          <a:extLst>
            <a:ext uri="{FF2B5EF4-FFF2-40B4-BE49-F238E27FC236}">
              <a16:creationId xmlns:a16="http://schemas.microsoft.com/office/drawing/2014/main" xmlns="" id="{00000000-0008-0000-0300-000056010000}"/>
            </a:ext>
          </a:extLst>
        </xdr:cNvPr>
        <xdr:cNvSpPr txBox="1"/>
      </xdr:nvSpPr>
      <xdr:spPr>
        <a:xfrm>
          <a:off x="17106900" y="10401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106625</xdr:rowOff>
    </xdr:from>
    <xdr:to>
      <xdr:col>77</xdr:col>
      <xdr:colOff>95250</xdr:colOff>
      <xdr:row>61</xdr:row>
      <xdr:rowOff>36775</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6129000" y="1039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21552</xdr:rowOff>
    </xdr:from>
    <xdr:ext cx="7366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5798800" y="1048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64570</xdr:rowOff>
    </xdr:from>
    <xdr:to>
      <xdr:col>73</xdr:col>
      <xdr:colOff>44450</xdr:colOff>
      <xdr:row>60</xdr:row>
      <xdr:rowOff>166170</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5240000" y="1035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150947</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4909800" y="1043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63191</xdr:rowOff>
    </xdr:from>
    <xdr:to>
      <xdr:col>68</xdr:col>
      <xdr:colOff>203200</xdr:colOff>
      <xdr:row>60</xdr:row>
      <xdr:rowOff>164791</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4351000" y="1035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149568</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4020800" y="1043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26997</xdr:rowOff>
    </xdr:from>
    <xdr:to>
      <xdr:col>64</xdr:col>
      <xdr:colOff>152400</xdr:colOff>
      <xdr:row>60</xdr:row>
      <xdr:rowOff>128597</xdr:rowOff>
    </xdr:to>
    <xdr:sp macro="" textlink="">
      <xdr:nvSpPr>
        <xdr:cNvPr id="349" name="楕円 348">
          <a:extLst>
            <a:ext uri="{FF2B5EF4-FFF2-40B4-BE49-F238E27FC236}">
              <a16:creationId xmlns:a16="http://schemas.microsoft.com/office/drawing/2014/main" xmlns="" id="{00000000-0008-0000-0300-00005D010000}"/>
            </a:ext>
          </a:extLst>
        </xdr:cNvPr>
        <xdr:cNvSpPr/>
      </xdr:nvSpPr>
      <xdr:spPr>
        <a:xfrm>
          <a:off x="13462000" y="1031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113374</xdr:rowOff>
    </xdr:from>
    <xdr:ext cx="762000" cy="259045"/>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3131800" y="10400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xmlns=""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年度過疎対策事業債（村道大坪福田工業団地線防風雪柵設置事業等）の元金償還開始の影響により、償還金額は増加した。一方で、平成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年度単年度の実質公債費比率は高い水準で、令和元年度分の算定から外れたため実質公債費比率は平成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年度から</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ポイント減の</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7.6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％となった。また、公債管理適正化及び平準化を図るため、平成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年度に</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百万円の繰上償還を行ったことも、実質公債費比率の上昇率を抑制する要因となっている。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今後も、辺地対策事業債や過疎対策事業債など交付税措置の有利な地方債を活用しながらも、極力投資的経費を抑制し、実質公債費比率の好転を目指す。</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xmlns=""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a:extLst>
            <a:ext uri="{FF2B5EF4-FFF2-40B4-BE49-F238E27FC236}">
              <a16:creationId xmlns:a16="http://schemas.microsoft.com/office/drawing/2014/main" xmlns="" id="{00000000-0008-0000-0300-000079010000}"/>
            </a:ext>
          </a:extLst>
        </xdr:cNvPr>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a:extLst>
            <a:ext uri="{FF2B5EF4-FFF2-40B4-BE49-F238E27FC236}">
              <a16:creationId xmlns:a16="http://schemas.microsoft.com/office/drawing/2014/main" xmlns="" id="{00000000-0008-0000-0300-00007B010000}"/>
            </a:ext>
          </a:extLst>
        </xdr:cNvPr>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81026</xdr:rowOff>
    </xdr:from>
    <xdr:to>
      <xdr:col>81</xdr:col>
      <xdr:colOff>44450</xdr:colOff>
      <xdr:row>41</xdr:row>
      <xdr:rowOff>105156</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flipV="1">
          <a:off x="16179800" y="711047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32275</xdr:rowOff>
    </xdr:from>
    <xdr:ext cx="762000" cy="259045"/>
    <xdr:sp macro="" textlink="">
      <xdr:nvSpPr>
        <xdr:cNvPr id="382" name="公債費負担の状況平均値テキスト">
          <a:extLst>
            <a:ext uri="{FF2B5EF4-FFF2-40B4-BE49-F238E27FC236}">
              <a16:creationId xmlns:a16="http://schemas.microsoft.com/office/drawing/2014/main" xmlns="" id="{00000000-0008-0000-0300-00007E010000}"/>
            </a:ext>
          </a:extLst>
        </xdr:cNvPr>
        <xdr:cNvSpPr txBox="1"/>
      </xdr:nvSpPr>
      <xdr:spPr>
        <a:xfrm>
          <a:off x="17106900" y="689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a:extLst>
            <a:ext uri="{FF2B5EF4-FFF2-40B4-BE49-F238E27FC236}">
              <a16:creationId xmlns:a16="http://schemas.microsoft.com/office/drawing/2014/main" xmlns="" id="{00000000-0008-0000-0300-00007F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105156</xdr:rowOff>
    </xdr:from>
    <xdr:to>
      <xdr:col>77</xdr:col>
      <xdr:colOff>44450</xdr:colOff>
      <xdr:row>41</xdr:row>
      <xdr:rowOff>109982</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flipV="1">
          <a:off x="15290800" y="713460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a:extLst>
            <a:ext uri="{FF2B5EF4-FFF2-40B4-BE49-F238E27FC236}">
              <a16:creationId xmlns:a16="http://schemas.microsoft.com/office/drawing/2014/main" xmlns="" id="{00000000-0008-0000-0300-000081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71374</xdr:rowOff>
    </xdr:from>
    <xdr:to>
      <xdr:col>72</xdr:col>
      <xdr:colOff>203200</xdr:colOff>
      <xdr:row>41</xdr:row>
      <xdr:rowOff>109982</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a:off x="14401800" y="710082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117873</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4909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56896</xdr:rowOff>
    </xdr:from>
    <xdr:to>
      <xdr:col>68</xdr:col>
      <xdr:colOff>152400</xdr:colOff>
      <xdr:row>41</xdr:row>
      <xdr:rowOff>71374</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a:off x="13512800" y="708634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132351</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4020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a:extLst>
            <a:ext uri="{FF2B5EF4-FFF2-40B4-BE49-F238E27FC236}">
              <a16:creationId xmlns:a16="http://schemas.microsoft.com/office/drawing/2014/main" xmlns="" id="{00000000-0008-0000-0300-000089010000}"/>
            </a:ext>
          </a:extLst>
        </xdr:cNvPr>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3131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30226</xdr:rowOff>
    </xdr:from>
    <xdr:to>
      <xdr:col>81</xdr:col>
      <xdr:colOff>95250</xdr:colOff>
      <xdr:row>41</xdr:row>
      <xdr:rowOff>131826</xdr:rowOff>
    </xdr:to>
    <xdr:sp macro="" textlink="">
      <xdr:nvSpPr>
        <xdr:cNvPr id="400" name="楕円 399">
          <a:extLst>
            <a:ext uri="{FF2B5EF4-FFF2-40B4-BE49-F238E27FC236}">
              <a16:creationId xmlns:a16="http://schemas.microsoft.com/office/drawing/2014/main" xmlns="" id="{00000000-0008-0000-0300-000090010000}"/>
            </a:ext>
          </a:extLst>
        </xdr:cNvPr>
        <xdr:cNvSpPr/>
      </xdr:nvSpPr>
      <xdr:spPr>
        <a:xfrm>
          <a:off x="169672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2303</xdr:rowOff>
    </xdr:from>
    <xdr:ext cx="762000" cy="259045"/>
    <xdr:sp macro="" textlink="">
      <xdr:nvSpPr>
        <xdr:cNvPr id="401" name="公債費負担の状況該当値テキスト">
          <a:extLst>
            <a:ext uri="{FF2B5EF4-FFF2-40B4-BE49-F238E27FC236}">
              <a16:creationId xmlns:a16="http://schemas.microsoft.com/office/drawing/2014/main" xmlns="" id="{00000000-0008-0000-0300-000091010000}"/>
            </a:ext>
          </a:extLst>
        </xdr:cNvPr>
        <xdr:cNvSpPr txBox="1"/>
      </xdr:nvSpPr>
      <xdr:spPr>
        <a:xfrm>
          <a:off x="17106900" y="703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54356</xdr:rowOff>
    </xdr:from>
    <xdr:to>
      <xdr:col>77</xdr:col>
      <xdr:colOff>95250</xdr:colOff>
      <xdr:row>41</xdr:row>
      <xdr:rowOff>155956</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6129000" y="70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140733</xdr:rowOff>
    </xdr:from>
    <xdr:ext cx="7366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5798800" y="7170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59182</xdr:rowOff>
    </xdr:from>
    <xdr:to>
      <xdr:col>73</xdr:col>
      <xdr:colOff>44450</xdr:colOff>
      <xdr:row>41</xdr:row>
      <xdr:rowOff>160782</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5240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145559</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20574</xdr:rowOff>
    </xdr:from>
    <xdr:to>
      <xdr:col>68</xdr:col>
      <xdr:colOff>203200</xdr:colOff>
      <xdr:row>41</xdr:row>
      <xdr:rowOff>122174</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4351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106951</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4020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6096</xdr:rowOff>
    </xdr:from>
    <xdr:to>
      <xdr:col>64</xdr:col>
      <xdr:colOff>152400</xdr:colOff>
      <xdr:row>41</xdr:row>
      <xdr:rowOff>107696</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34620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117873</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3131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将来負担比率はなく、健全な財政状況であると言える。今後も健全な財政運営に努める。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xmlns=""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a:extLst>
            <a:ext uri="{FF2B5EF4-FFF2-40B4-BE49-F238E27FC236}">
              <a16:creationId xmlns:a16="http://schemas.microsoft.com/office/drawing/2014/main" xmlns="" id="{00000000-0008-0000-0300-0000B7010000}"/>
            </a:ext>
          </a:extLst>
        </xdr:cNvPr>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xmlns=""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a:extLst>
            <a:ext uri="{FF2B5EF4-FFF2-40B4-BE49-F238E27FC236}">
              <a16:creationId xmlns:a16="http://schemas.microsoft.com/office/drawing/2014/main" xmlns="" id="{00000000-0008-0000-0300-0000BB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xmlns=""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xmlns=""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xmlns=""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a:extLst>
            <a:ext uri="{FF2B5EF4-FFF2-40B4-BE49-F238E27FC236}">
              <a16:creationId xmlns:a16="http://schemas.microsoft.com/office/drawing/2014/main" xmlns="" id="{00000000-0008-0000-0300-0000C3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山形県大蔵村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3,170
3,153
211.63
4,476,905
4,336,735
99,670
2,184,900
4,618,897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令和元年度において</a:t>
          </a:r>
          <a:r>
            <a:rPr kumimoji="1" lang="en-US" altLang="ja-JP" sz="1300">
              <a:latin typeface="ＭＳ Ｐゴシック" panose="020B0600070205080204" pitchFamily="50" charset="-128"/>
              <a:ea typeface="ＭＳ Ｐゴシック" panose="020B0600070205080204" pitchFamily="50" charset="-128"/>
            </a:rPr>
            <a:t>26.1</a:t>
          </a:r>
          <a:r>
            <a:rPr kumimoji="1" lang="ja-JP" altLang="en-US" sz="1300">
              <a:latin typeface="ＭＳ Ｐゴシック" panose="020B0600070205080204" pitchFamily="50" charset="-128"/>
              <a:ea typeface="ＭＳ Ｐゴシック" panose="020B0600070205080204" pitchFamily="50" charset="-128"/>
            </a:rPr>
            <a:t>％と類似団体平均を</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ポイント上回っている。類似団体平均を上回っている要因としては、へき地診療所特別会計が普通会計に含まれており、医師や看護師等にかかる人件費や地形的な理由により村内に保育所を</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所設置していること等から施設関係職員が多くなっているためである。今後は定員適正化に努めていく。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120142</xdr:rowOff>
    </xdr:from>
    <xdr:to>
      <xdr:col>24</xdr:col>
      <xdr:colOff>25400</xdr:colOff>
      <xdr:row>37</xdr:row>
      <xdr:rowOff>143002</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flipV="1">
          <a:off x="3987800" y="646379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143002</xdr:rowOff>
    </xdr:from>
    <xdr:to>
      <xdr:col>19</xdr:col>
      <xdr:colOff>187325</xdr:colOff>
      <xdr:row>37</xdr:row>
      <xdr:rowOff>143002</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3098800" y="6486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143002</xdr:rowOff>
    </xdr:from>
    <xdr:to>
      <xdr:col>15</xdr:col>
      <xdr:colOff>98425</xdr:colOff>
      <xdr:row>37</xdr:row>
      <xdr:rowOff>170434</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flipV="1">
          <a:off x="2209800" y="64866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129286</xdr:rowOff>
    </xdr:from>
    <xdr:to>
      <xdr:col>11</xdr:col>
      <xdr:colOff>9525</xdr:colOff>
      <xdr:row>37</xdr:row>
      <xdr:rowOff>170434</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a:off x="1320800" y="64729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43959</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69342</xdr:rowOff>
    </xdr:from>
    <xdr:to>
      <xdr:col>24</xdr:col>
      <xdr:colOff>76200</xdr:colOff>
      <xdr:row>37</xdr:row>
      <xdr:rowOff>170942</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41419</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92202</xdr:rowOff>
    </xdr:from>
    <xdr:to>
      <xdr:col>20</xdr:col>
      <xdr:colOff>38100</xdr:colOff>
      <xdr:row>38</xdr:row>
      <xdr:rowOff>22352</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7129</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522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92202</xdr:rowOff>
    </xdr:from>
    <xdr:to>
      <xdr:col>15</xdr:col>
      <xdr:colOff>149225</xdr:colOff>
      <xdr:row>38</xdr:row>
      <xdr:rowOff>22352</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7129</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119634</xdr:rowOff>
    </xdr:from>
    <xdr:to>
      <xdr:col>11</xdr:col>
      <xdr:colOff>60325</xdr:colOff>
      <xdr:row>38</xdr:row>
      <xdr:rowOff>49785</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34561</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78486</xdr:rowOff>
    </xdr:from>
    <xdr:to>
      <xdr:col>6</xdr:col>
      <xdr:colOff>171450</xdr:colOff>
      <xdr:row>38</xdr:row>
      <xdr:rowOff>8636</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164863</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令和元年度で</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15.5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％と類似団体平均を</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ポイント下回っている状況ではあるが、平成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年度と比較し</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ポイント増加し、年々比率が上昇している。主な要因は、民間事業者が運行していた路線バスが平成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年度で廃止され、その代替路線として、平成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年度から新たに村営バスとして運転業務を委託したこと。また、令和元年度は前年度と比較し、ふるさと納税に係る事務経費</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百万円増加による影響が大きい。今後は、コスト意識を高め、経常経費等の削減に努めていく。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xmlns=""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a:extLst>
            <a:ext uri="{FF2B5EF4-FFF2-40B4-BE49-F238E27FC236}">
              <a16:creationId xmlns:a16="http://schemas.microsoft.com/office/drawing/2014/main" xmlns="" id="{00000000-0008-0000-0400-000079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a:extLst>
            <a:ext uri="{FF2B5EF4-FFF2-40B4-BE49-F238E27FC236}">
              <a16:creationId xmlns:a16="http://schemas.microsoft.com/office/drawing/2014/main" xmlns="" id="{00000000-0008-0000-0400-00007B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54610</xdr:rowOff>
    </xdr:from>
    <xdr:to>
      <xdr:col>82</xdr:col>
      <xdr:colOff>107950</xdr:colOff>
      <xdr:row>17</xdr:row>
      <xdr:rowOff>107950</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a:off x="15671800" y="29692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a:extLst>
            <a:ext uri="{FF2B5EF4-FFF2-40B4-BE49-F238E27FC236}">
              <a16:creationId xmlns:a16="http://schemas.microsoft.com/office/drawing/2014/main" xmlns="" id="{00000000-0008-0000-0400-00007E000000}"/>
            </a:ext>
          </a:extLst>
        </xdr:cNvPr>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xmlns=""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46990</xdr:rowOff>
    </xdr:from>
    <xdr:to>
      <xdr:col>78</xdr:col>
      <xdr:colOff>69850</xdr:colOff>
      <xdr:row>17</xdr:row>
      <xdr:rowOff>54610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4782800" y="2961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0" name="テキスト ボックス 129">
          <a:extLst>
            <a:ext uri="{FF2B5EF4-FFF2-40B4-BE49-F238E27FC236}">
              <a16:creationId xmlns:a16="http://schemas.microsoft.com/office/drawing/2014/main" xmlns="" id="{00000000-0008-0000-0400-000082000000}"/>
            </a:ext>
          </a:extLst>
        </xdr:cNvPr>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119380</xdr:rowOff>
    </xdr:from>
    <xdr:to>
      <xdr:col>73</xdr:col>
      <xdr:colOff>180975</xdr:colOff>
      <xdr:row>17</xdr:row>
      <xdr:rowOff>46990</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a:off x="13893800" y="28625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a:extLst>
            <a:ext uri="{FF2B5EF4-FFF2-40B4-BE49-F238E27FC236}">
              <a16:creationId xmlns:a16="http://schemas.microsoft.com/office/drawing/2014/main" xmlns="" id="{00000000-0008-0000-0400-000084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3" name="テキスト ボックス 132">
          <a:extLst>
            <a:ext uri="{FF2B5EF4-FFF2-40B4-BE49-F238E27FC236}">
              <a16:creationId xmlns:a16="http://schemas.microsoft.com/office/drawing/2014/main" xmlns="" id="{00000000-0008-0000-0400-000085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161290</xdr:rowOff>
    </xdr:from>
    <xdr:to>
      <xdr:col>69</xdr:col>
      <xdr:colOff>92075</xdr:colOff>
      <xdr:row>16</xdr:row>
      <xdr:rowOff>119380</xdr:rowOff>
    </xdr:to>
    <xdr:cxnSp macro="">
      <xdr:nvCxnSpPr>
        <xdr:cNvPr id="134" name="直線コネクタ 133">
          <a:extLst>
            <a:ext uri="{FF2B5EF4-FFF2-40B4-BE49-F238E27FC236}">
              <a16:creationId xmlns:a16="http://schemas.microsoft.com/office/drawing/2014/main" xmlns="" id="{00000000-0008-0000-0400-000086000000}"/>
            </a:ext>
          </a:extLst>
        </xdr:cNvPr>
        <xdr:cNvCxnSpPr/>
      </xdr:nvCxnSpPr>
      <xdr:spPr>
        <a:xfrm>
          <a:off x="13004800" y="27330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a:extLst>
            <a:ext uri="{FF2B5EF4-FFF2-40B4-BE49-F238E27FC236}">
              <a16:creationId xmlns:a16="http://schemas.microsoft.com/office/drawing/2014/main" xmlns="" id="{00000000-0008-0000-0400-000087000000}"/>
            </a:ext>
          </a:extLst>
        </xdr:cNvPr>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52087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3512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57150</xdr:rowOff>
    </xdr:from>
    <xdr:to>
      <xdr:col>82</xdr:col>
      <xdr:colOff>158750</xdr:colOff>
      <xdr:row>17</xdr:row>
      <xdr:rowOff>158750</xdr:rowOff>
    </xdr:to>
    <xdr:sp macro="" textlink="">
      <xdr:nvSpPr>
        <xdr:cNvPr id="144" name="楕円 143">
          <a:extLst>
            <a:ext uri="{FF2B5EF4-FFF2-40B4-BE49-F238E27FC236}">
              <a16:creationId xmlns:a16="http://schemas.microsoft.com/office/drawing/2014/main" xmlns="" id="{00000000-0008-0000-0400-000090000000}"/>
            </a:ext>
          </a:extLst>
        </xdr:cNvPr>
        <xdr:cNvSpPr/>
      </xdr:nvSpPr>
      <xdr:spPr>
        <a:xfrm>
          <a:off x="164592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73677</xdr:rowOff>
    </xdr:from>
    <xdr:ext cx="762000" cy="259045"/>
    <xdr:sp macro="" textlink="">
      <xdr:nvSpPr>
        <xdr:cNvPr id="145" name="物件費該当値テキスト">
          <a:extLst>
            <a:ext uri="{FF2B5EF4-FFF2-40B4-BE49-F238E27FC236}">
              <a16:creationId xmlns:a16="http://schemas.microsoft.com/office/drawing/2014/main" xmlns="" id="{00000000-0008-0000-0400-000091000000}"/>
            </a:ext>
          </a:extLst>
        </xdr:cNvPr>
        <xdr:cNvSpPr txBox="1"/>
      </xdr:nvSpPr>
      <xdr:spPr>
        <a:xfrm>
          <a:off x="165989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3810</xdr:rowOff>
    </xdr:from>
    <xdr:to>
      <xdr:col>78</xdr:col>
      <xdr:colOff>120650</xdr:colOff>
      <xdr:row>17</xdr:row>
      <xdr:rowOff>105410</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5621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115587</xdr:rowOff>
    </xdr:from>
    <xdr:ext cx="7366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5290800" y="2687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167640</xdr:rowOff>
    </xdr:from>
    <xdr:to>
      <xdr:col>74</xdr:col>
      <xdr:colOff>31750</xdr:colOff>
      <xdr:row>17</xdr:row>
      <xdr:rowOff>97790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4732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107967</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68580</xdr:rowOff>
    </xdr:from>
    <xdr:to>
      <xdr:col>69</xdr:col>
      <xdr:colOff>142875</xdr:colOff>
      <xdr:row>16</xdr:row>
      <xdr:rowOff>170180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3843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8907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35128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110490</xdr:rowOff>
    </xdr:from>
    <xdr:to>
      <xdr:col>65</xdr:col>
      <xdr:colOff>53975</xdr:colOff>
      <xdr:row>16</xdr:row>
      <xdr:rowOff>40640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2954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50817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2623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令和元年度は</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％と類似団体平均を</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ポイント上回っている。要因は、地形的な理由により村内に保育所を</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所（うち</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所は休所中）設置しているため、児童福祉費に係る扶助費が大きくなっているためである。今後も、人口減少に歯止めをかける事業の一環として現行の体制を維持し、子育てしやすい環境づくりを行っていくとともに、最小の経費で最大の効果が得られるよう、経費削減に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xmlns=""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a:extLst>
            <a:ext uri="{FF2B5EF4-FFF2-40B4-BE49-F238E27FC236}">
              <a16:creationId xmlns:a16="http://schemas.microsoft.com/office/drawing/2014/main" xmlns="" id="{00000000-0008-0000-0400-0000B5000000}"/>
            </a:ext>
          </a:extLst>
        </xdr:cNvPr>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a:extLst>
            <a:ext uri="{FF2B5EF4-FFF2-40B4-BE49-F238E27FC236}">
              <a16:creationId xmlns:a16="http://schemas.microsoft.com/office/drawing/2014/main" xmlns="" id="{00000000-0008-0000-0400-0000B7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55</xdr:row>
      <xdr:rowOff>158750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flipV="1">
          <a:off x="3987800" y="95377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6" name="扶助費平均値テキスト">
          <a:extLst>
            <a:ext uri="{FF2B5EF4-FFF2-40B4-BE49-F238E27FC236}">
              <a16:creationId xmlns:a16="http://schemas.microsoft.com/office/drawing/2014/main" xmlns="" id="{00000000-0008-0000-0400-0000BA000000}"/>
            </a:ext>
          </a:extLst>
        </xdr:cNvPr>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a:extLst>
            <a:ext uri="{FF2B5EF4-FFF2-40B4-BE49-F238E27FC236}">
              <a16:creationId xmlns:a16="http://schemas.microsoft.com/office/drawing/2014/main" xmlns="" id="{00000000-0008-0000-0400-0000BB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158750</xdr:rowOff>
    </xdr:from>
    <xdr:to>
      <xdr:col>19</xdr:col>
      <xdr:colOff>187325</xdr:colOff>
      <xdr:row>56</xdr:row>
      <xdr:rowOff>38100</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flipV="1">
          <a:off x="3098800" y="9588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a:extLst>
            <a:ext uri="{FF2B5EF4-FFF2-40B4-BE49-F238E27FC236}">
              <a16:creationId xmlns:a16="http://schemas.microsoft.com/office/drawing/2014/main" xmlns="" id="{00000000-0008-0000-0400-0000BD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90" name="テキスト ボックス 189">
          <a:extLst>
            <a:ext uri="{FF2B5EF4-FFF2-40B4-BE49-F238E27FC236}">
              <a16:creationId xmlns:a16="http://schemas.microsoft.com/office/drawing/2014/main" xmlns="" id="{00000000-0008-0000-0400-0000BE000000}"/>
            </a:ext>
          </a:extLst>
        </xdr:cNvPr>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25400</xdr:rowOff>
    </xdr:from>
    <xdr:to>
      <xdr:col>15</xdr:col>
      <xdr:colOff>98425</xdr:colOff>
      <xdr:row>56</xdr:row>
      <xdr:rowOff>38100</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2209800" y="9626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2717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25400</xdr:rowOff>
    </xdr:to>
    <xdr:cxnSp macro="">
      <xdr:nvCxnSpPr>
        <xdr:cNvPr id="194" name="直線コネクタ 193">
          <a:extLst>
            <a:ext uri="{FF2B5EF4-FFF2-40B4-BE49-F238E27FC236}">
              <a16:creationId xmlns:a16="http://schemas.microsoft.com/office/drawing/2014/main" xmlns="" id="{00000000-0008-0000-0400-0000C2000000}"/>
            </a:ext>
          </a:extLst>
        </xdr:cNvPr>
        <xdr:cNvCxnSpPr/>
      </xdr:nvCxnSpPr>
      <xdr:spPr>
        <a:xfrm>
          <a:off x="1320800" y="9613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a:extLst>
            <a:ext uri="{FF2B5EF4-FFF2-40B4-BE49-F238E27FC236}">
              <a16:creationId xmlns:a16="http://schemas.microsoft.com/office/drawing/2014/main" xmlns="" id="{00000000-0008-0000-0400-0000C3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a:extLst>
            <a:ext uri="{FF2B5EF4-FFF2-40B4-BE49-F238E27FC236}">
              <a16:creationId xmlns:a16="http://schemas.microsoft.com/office/drawing/2014/main" xmlns="" id="{00000000-0008-0000-0400-0000C5000000}"/>
            </a:ext>
          </a:extLst>
        </xdr:cNvPr>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4" name="楕円 203">
          <a:extLst>
            <a:ext uri="{FF2B5EF4-FFF2-40B4-BE49-F238E27FC236}">
              <a16:creationId xmlns:a16="http://schemas.microsoft.com/office/drawing/2014/main" xmlns="" id="{00000000-0008-0000-0400-0000CC000000}"/>
            </a:ext>
          </a:extLst>
        </xdr:cNvPr>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29227</xdr:rowOff>
    </xdr:from>
    <xdr:ext cx="762000" cy="259045"/>
    <xdr:sp macro="" textlink="">
      <xdr:nvSpPr>
        <xdr:cNvPr id="205" name="扶助費該当値テキスト">
          <a:extLst>
            <a:ext uri="{FF2B5EF4-FFF2-40B4-BE49-F238E27FC236}">
              <a16:creationId xmlns:a16="http://schemas.microsoft.com/office/drawing/2014/main" xmlns="" id="{00000000-0008-0000-0400-0000CD000000}"/>
            </a:ext>
          </a:extLst>
        </xdr:cNvPr>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107950</xdr:rowOff>
    </xdr:from>
    <xdr:to>
      <xdr:col>20</xdr:col>
      <xdr:colOff>38100</xdr:colOff>
      <xdr:row>56</xdr:row>
      <xdr:rowOff>38100</xdr:rowOff>
    </xdr:to>
    <xdr:sp macro="" textlink="">
      <xdr:nvSpPr>
        <xdr:cNvPr id="206" name="楕円 205">
          <a:extLst>
            <a:ext uri="{FF2B5EF4-FFF2-40B4-BE49-F238E27FC236}">
              <a16:creationId xmlns:a16="http://schemas.microsoft.com/office/drawing/2014/main" xmlns="" id="{00000000-0008-0000-0400-0000CE000000}"/>
            </a:ext>
          </a:extLst>
        </xdr:cNvPr>
        <xdr:cNvSpPr/>
      </xdr:nvSpPr>
      <xdr:spPr>
        <a:xfrm>
          <a:off x="3937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22877</xdr:rowOff>
    </xdr:from>
    <xdr:ext cx="7366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158750</xdr:rowOff>
    </xdr:from>
    <xdr:to>
      <xdr:col>15</xdr:col>
      <xdr:colOff>149225</xdr:colOff>
      <xdr:row>56</xdr:row>
      <xdr:rowOff>88900</xdr:rowOff>
    </xdr:to>
    <xdr:sp macro="" textlink="">
      <xdr:nvSpPr>
        <xdr:cNvPr id="208" name="楕円 207">
          <a:extLst>
            <a:ext uri="{FF2B5EF4-FFF2-40B4-BE49-F238E27FC236}">
              <a16:creationId xmlns:a16="http://schemas.microsoft.com/office/drawing/2014/main" xmlns="" id="{00000000-0008-0000-0400-0000D0000000}"/>
            </a:ext>
          </a:extLst>
        </xdr:cNvPr>
        <xdr:cNvSpPr/>
      </xdr:nvSpPr>
      <xdr:spPr>
        <a:xfrm>
          <a:off x="3048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73677</xdr:rowOff>
    </xdr:from>
    <xdr:ext cx="7620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2717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146050</xdr:rowOff>
    </xdr:from>
    <xdr:to>
      <xdr:col>11</xdr:col>
      <xdr:colOff>60325</xdr:colOff>
      <xdr:row>56</xdr:row>
      <xdr:rowOff>76200</xdr:rowOff>
    </xdr:to>
    <xdr:sp macro="" textlink="">
      <xdr:nvSpPr>
        <xdr:cNvPr id="210" name="楕円 209">
          <a:extLst>
            <a:ext uri="{FF2B5EF4-FFF2-40B4-BE49-F238E27FC236}">
              <a16:creationId xmlns:a16="http://schemas.microsoft.com/office/drawing/2014/main" xmlns="" id="{00000000-0008-0000-0400-0000D2000000}"/>
            </a:ext>
          </a:extLst>
        </xdr:cNvPr>
        <xdr:cNvSpPr/>
      </xdr:nvSpPr>
      <xdr:spPr>
        <a:xfrm>
          <a:off x="2159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60977</xdr:rowOff>
    </xdr:from>
    <xdr:ext cx="762000" cy="259045"/>
    <xdr:sp macro="" textlink="">
      <xdr:nvSpPr>
        <xdr:cNvPr id="211" name="テキスト ボックス 210">
          <a:extLst>
            <a:ext uri="{FF2B5EF4-FFF2-40B4-BE49-F238E27FC236}">
              <a16:creationId xmlns:a16="http://schemas.microsoft.com/office/drawing/2014/main" xmlns="" id="{00000000-0008-0000-0400-0000D3000000}"/>
            </a:ext>
          </a:extLst>
        </xdr:cNvPr>
        <xdr:cNvSpPr txBox="1"/>
      </xdr:nvSpPr>
      <xdr:spPr>
        <a:xfrm>
          <a:off x="1828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2" name="楕円 211">
          <a:extLst>
            <a:ext uri="{FF2B5EF4-FFF2-40B4-BE49-F238E27FC236}">
              <a16:creationId xmlns:a16="http://schemas.microsoft.com/office/drawing/2014/main" xmlns="" id="{00000000-0008-0000-0400-0000D4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13" name="テキスト ボックス 212">
          <a:extLst>
            <a:ext uri="{FF2B5EF4-FFF2-40B4-BE49-F238E27FC236}">
              <a16:creationId xmlns:a16="http://schemas.microsoft.com/office/drawing/2014/main" xmlns="" id="{00000000-0008-0000-0400-0000D5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xmlns=""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xmlns=""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令和元年度で類似団体平均を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ポイント上回っているのは、本村が全国屈指の豪雪地であり、除排雪経費を含む維持補修費に多額の費用を要しているためである。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令和元年度の繰出金では、平成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年度と比較し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ポイント増となっている。繰出金は増加傾向であるため、特に公営企業会計においては、受益者負担の公正・公平性の観点から料金等の見直しを行い、基準外繰出の縮減に努める。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xmlns=""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xmlns=""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xmlns=""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xmlns=""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xmlns=""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xmlns=""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xmlns=""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xmlns=""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xmlns=""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xmlns=""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xmlns=""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xmlns=""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xmlns=""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a:extLst>
            <a:ext uri="{FF2B5EF4-FFF2-40B4-BE49-F238E27FC236}">
              <a16:creationId xmlns:a16="http://schemas.microsoft.com/office/drawing/2014/main" xmlns="" id="{00000000-0008-0000-0400-0000F0000000}"/>
            </a:ext>
          </a:extLst>
        </xdr:cNvPr>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a:extLst>
            <a:ext uri="{FF2B5EF4-FFF2-40B4-BE49-F238E27FC236}">
              <a16:creationId xmlns:a16="http://schemas.microsoft.com/office/drawing/2014/main" xmlns="" id="{00000000-0008-0000-0400-0000F1000000}"/>
            </a:ext>
          </a:extLst>
        </xdr:cNvPr>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a:extLst>
            <a:ext uri="{FF2B5EF4-FFF2-40B4-BE49-F238E27FC236}">
              <a16:creationId xmlns:a16="http://schemas.microsoft.com/office/drawing/2014/main" xmlns="" id="{00000000-0008-0000-0400-0000F2000000}"/>
            </a:ext>
          </a:extLst>
        </xdr:cNvPr>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a:extLst>
            <a:ext uri="{FF2B5EF4-FFF2-40B4-BE49-F238E27FC236}">
              <a16:creationId xmlns:a16="http://schemas.microsoft.com/office/drawing/2014/main" xmlns="" id="{00000000-0008-0000-0400-0000F3000000}"/>
            </a:ext>
          </a:extLst>
        </xdr:cNvPr>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161290</xdr:rowOff>
    </xdr:from>
    <xdr:to>
      <xdr:col>82</xdr:col>
      <xdr:colOff>107950</xdr:colOff>
      <xdr:row>55</xdr:row>
      <xdr:rowOff>165100</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flipV="1">
          <a:off x="15671800" y="95910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43197</xdr:rowOff>
    </xdr:from>
    <xdr:ext cx="762000" cy="259045"/>
    <xdr:sp macro="" textlink="">
      <xdr:nvSpPr>
        <xdr:cNvPr id="246" name="その他平均値テキスト">
          <a:extLst>
            <a:ext uri="{FF2B5EF4-FFF2-40B4-BE49-F238E27FC236}">
              <a16:creationId xmlns:a16="http://schemas.microsoft.com/office/drawing/2014/main" xmlns="" id="{00000000-0008-0000-0400-0000F6000000}"/>
            </a:ext>
          </a:extLst>
        </xdr:cNvPr>
        <xdr:cNvSpPr txBox="1"/>
      </xdr:nvSpPr>
      <xdr:spPr>
        <a:xfrm>
          <a:off x="16598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a:extLst>
            <a:ext uri="{FF2B5EF4-FFF2-40B4-BE49-F238E27FC236}">
              <a16:creationId xmlns:a16="http://schemas.microsoft.com/office/drawing/2014/main" xmlns="" id="{00000000-0008-0000-0400-0000F7000000}"/>
            </a:ext>
          </a:extLst>
        </xdr:cNvPr>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165100</xdr:rowOff>
    </xdr:from>
    <xdr:to>
      <xdr:col>78</xdr:col>
      <xdr:colOff>69850</xdr:colOff>
      <xdr:row>56</xdr:row>
      <xdr:rowOff>27940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flipV="1">
          <a:off x="14782800" y="95948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a:extLst>
            <a:ext uri="{FF2B5EF4-FFF2-40B4-BE49-F238E27FC236}">
              <a16:creationId xmlns:a16="http://schemas.microsoft.com/office/drawing/2014/main" xmlns="" id="{00000000-0008-0000-0400-0000F9000000}"/>
            </a:ext>
          </a:extLst>
        </xdr:cNvPr>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50" name="テキスト ボックス 249">
          <a:extLst>
            <a:ext uri="{FF2B5EF4-FFF2-40B4-BE49-F238E27FC236}">
              <a16:creationId xmlns:a16="http://schemas.microsoft.com/office/drawing/2014/main" xmlns="" id="{00000000-0008-0000-0400-0000FA000000}"/>
            </a:ext>
          </a:extLst>
        </xdr:cNvPr>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153670</xdr:rowOff>
    </xdr:from>
    <xdr:to>
      <xdr:col>73</xdr:col>
      <xdr:colOff>180975</xdr:colOff>
      <xdr:row>56</xdr:row>
      <xdr:rowOff>27940</xdr:rowOff>
    </xdr:to>
    <xdr:cxnSp macro="">
      <xdr:nvCxnSpPr>
        <xdr:cNvPr id="251" name="直線コネクタ 250">
          <a:extLst>
            <a:ext uri="{FF2B5EF4-FFF2-40B4-BE49-F238E27FC236}">
              <a16:creationId xmlns:a16="http://schemas.microsoft.com/office/drawing/2014/main" xmlns="" id="{00000000-0008-0000-0400-0000FB000000}"/>
            </a:ext>
          </a:extLst>
        </xdr:cNvPr>
        <xdr:cNvCxnSpPr/>
      </xdr:nvCxnSpPr>
      <xdr:spPr>
        <a:xfrm>
          <a:off x="13893800" y="9583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a:extLst>
            <a:ext uri="{FF2B5EF4-FFF2-40B4-BE49-F238E27FC236}">
              <a16:creationId xmlns:a16="http://schemas.microsoft.com/office/drawing/2014/main" xmlns="" id="{00000000-0008-0000-0400-0000FC000000}"/>
            </a:ext>
          </a:extLst>
        </xdr:cNvPr>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146067</xdr:rowOff>
    </xdr:from>
    <xdr:ext cx="762000" cy="259045"/>
    <xdr:sp macro="" textlink="">
      <xdr:nvSpPr>
        <xdr:cNvPr id="253" name="テキスト ボックス 252">
          <a:extLst>
            <a:ext uri="{FF2B5EF4-FFF2-40B4-BE49-F238E27FC236}">
              <a16:creationId xmlns:a16="http://schemas.microsoft.com/office/drawing/2014/main" xmlns="" id="{00000000-0008-0000-0400-0000FD000000}"/>
            </a:ext>
          </a:extLst>
        </xdr:cNvPr>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153670</xdr:rowOff>
    </xdr:from>
    <xdr:to>
      <xdr:col>69</xdr:col>
      <xdr:colOff>92075</xdr:colOff>
      <xdr:row>56</xdr:row>
      <xdr:rowOff>24130</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flipV="1">
          <a:off x="13004800" y="95834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119397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2623800" y="920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64" name="楕円 263">
          <a:extLst>
            <a:ext uri="{FF2B5EF4-FFF2-40B4-BE49-F238E27FC236}">
              <a16:creationId xmlns:a16="http://schemas.microsoft.com/office/drawing/2014/main" xmlns="" id="{00000000-0008-0000-0400-000008010000}"/>
            </a:ext>
          </a:extLst>
        </xdr:cNvPr>
        <xdr:cNvSpPr/>
      </xdr:nvSpPr>
      <xdr:spPr>
        <a:xfrm>
          <a:off x="16459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82567</xdr:rowOff>
    </xdr:from>
    <xdr:ext cx="762000" cy="259045"/>
    <xdr:sp macro="" textlink="">
      <xdr:nvSpPr>
        <xdr:cNvPr id="265" name="その他該当値テキスト">
          <a:extLst>
            <a:ext uri="{FF2B5EF4-FFF2-40B4-BE49-F238E27FC236}">
              <a16:creationId xmlns:a16="http://schemas.microsoft.com/office/drawing/2014/main" xmlns="" id="{00000000-0008-0000-0400-000009010000}"/>
            </a:ext>
          </a:extLst>
        </xdr:cNvPr>
        <xdr:cNvSpPr txBox="1"/>
      </xdr:nvSpPr>
      <xdr:spPr>
        <a:xfrm>
          <a:off x="16598900"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114300</xdr:rowOff>
    </xdr:from>
    <xdr:to>
      <xdr:col>78</xdr:col>
      <xdr:colOff>120650</xdr:colOff>
      <xdr:row>56</xdr:row>
      <xdr:rowOff>44450</xdr:rowOff>
    </xdr:to>
    <xdr:sp macro="" textlink="">
      <xdr:nvSpPr>
        <xdr:cNvPr id="266" name="楕円 265">
          <a:extLst>
            <a:ext uri="{FF2B5EF4-FFF2-40B4-BE49-F238E27FC236}">
              <a16:creationId xmlns:a16="http://schemas.microsoft.com/office/drawing/2014/main" xmlns="" id="{00000000-0008-0000-0400-00000A010000}"/>
            </a:ext>
          </a:extLst>
        </xdr:cNvPr>
        <xdr:cNvSpPr/>
      </xdr:nvSpPr>
      <xdr:spPr>
        <a:xfrm>
          <a:off x="15621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29227</xdr:rowOff>
    </xdr:from>
    <xdr:ext cx="7366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5290800" y="96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148590</xdr:rowOff>
    </xdr:from>
    <xdr:to>
      <xdr:col>74</xdr:col>
      <xdr:colOff>31750</xdr:colOff>
      <xdr:row>56</xdr:row>
      <xdr:rowOff>78740</xdr:rowOff>
    </xdr:to>
    <xdr:sp macro="" textlink="">
      <xdr:nvSpPr>
        <xdr:cNvPr id="268" name="楕円 267">
          <a:extLst>
            <a:ext uri="{FF2B5EF4-FFF2-40B4-BE49-F238E27FC236}">
              <a16:creationId xmlns:a16="http://schemas.microsoft.com/office/drawing/2014/main" xmlns="" id="{00000000-0008-0000-0400-00000C010000}"/>
            </a:ext>
          </a:extLst>
        </xdr:cNvPr>
        <xdr:cNvSpPr/>
      </xdr:nvSpPr>
      <xdr:spPr>
        <a:xfrm>
          <a:off x="14732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63517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4401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102870</xdr:rowOff>
    </xdr:from>
    <xdr:to>
      <xdr:col>69</xdr:col>
      <xdr:colOff>142875</xdr:colOff>
      <xdr:row>56</xdr:row>
      <xdr:rowOff>33020</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3843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17797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3512800" y="961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144780</xdr:rowOff>
    </xdr:from>
    <xdr:to>
      <xdr:col>65</xdr:col>
      <xdr:colOff>53975</xdr:colOff>
      <xdr:row>56</xdr:row>
      <xdr:rowOff>74930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2954000" y="957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59707</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2623800" y="966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xmlns=""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xmlns=""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年度以前は類似団体と比較すると平均値を大きく上回っていた。要因としては、平成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年度まで普通交付税の事業費補正として算入される、最上広域市町村圏事務組合分が本村へ一括算入されており、その分を分担金として支出していたためである。平成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年度以降は最上広域市町村圏事務組合分担金の減少等の影響により、令和元年度では類似団体平均を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％と前年度と同水準となった。</a:t>
          </a:r>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xmlns=""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xmlns=""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xmlns=""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xmlns=""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xmlns=""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a:extLst>
            <a:ext uri="{FF2B5EF4-FFF2-40B4-BE49-F238E27FC236}">
              <a16:creationId xmlns:a16="http://schemas.microsoft.com/office/drawing/2014/main" xmlns="" id="{00000000-0008-0000-0400-00002B010000}"/>
            </a:ext>
          </a:extLst>
        </xdr:cNvPr>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a:extLst>
            <a:ext uri="{FF2B5EF4-FFF2-40B4-BE49-F238E27FC236}">
              <a16:creationId xmlns:a16="http://schemas.microsoft.com/office/drawing/2014/main" xmlns="" id="{00000000-0008-0000-0400-00002D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101854</xdr:rowOff>
    </xdr:from>
    <xdr:to>
      <xdr:col>82</xdr:col>
      <xdr:colOff>107950</xdr:colOff>
      <xdr:row>35</xdr:row>
      <xdr:rowOff>106426</xdr:rowOff>
    </xdr:to>
    <xdr:cxnSp macro="">
      <xdr:nvCxnSpPr>
        <xdr:cNvPr id="303" name="直線コネクタ 302">
          <a:extLst>
            <a:ext uri="{FF2B5EF4-FFF2-40B4-BE49-F238E27FC236}">
              <a16:creationId xmlns:a16="http://schemas.microsoft.com/office/drawing/2014/main" xmlns="" id="{00000000-0008-0000-0400-00002F010000}"/>
            </a:ext>
          </a:extLst>
        </xdr:cNvPr>
        <xdr:cNvCxnSpPr/>
      </xdr:nvCxnSpPr>
      <xdr:spPr>
        <a:xfrm>
          <a:off x="15671800" y="61026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61993</xdr:rowOff>
    </xdr:from>
    <xdr:ext cx="762000" cy="259045"/>
    <xdr:sp macro="" textlink="">
      <xdr:nvSpPr>
        <xdr:cNvPr id="304" name="補助費等平均値テキスト">
          <a:extLst>
            <a:ext uri="{FF2B5EF4-FFF2-40B4-BE49-F238E27FC236}">
              <a16:creationId xmlns:a16="http://schemas.microsoft.com/office/drawing/2014/main" xmlns="" id="{00000000-0008-0000-0400-000030010000}"/>
            </a:ext>
          </a:extLst>
        </xdr:cNvPr>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a:extLst>
            <a:ext uri="{FF2B5EF4-FFF2-40B4-BE49-F238E27FC236}">
              <a16:creationId xmlns:a16="http://schemas.microsoft.com/office/drawing/2014/main" xmlns="" id="{00000000-0008-0000-0400-000031010000}"/>
            </a:ext>
          </a:extLst>
        </xdr:cNvPr>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101854</xdr:rowOff>
    </xdr:from>
    <xdr:to>
      <xdr:col>78</xdr:col>
      <xdr:colOff>69850</xdr:colOff>
      <xdr:row>36</xdr:row>
      <xdr:rowOff>8128</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flipV="1">
          <a:off x="14782800" y="610260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a:extLst>
            <a:ext uri="{FF2B5EF4-FFF2-40B4-BE49-F238E27FC236}">
              <a16:creationId xmlns:a16="http://schemas.microsoft.com/office/drawing/2014/main" xmlns="" id="{00000000-0008-0000-0400-000033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8" name="テキスト ボックス 307">
          <a:extLst>
            <a:ext uri="{FF2B5EF4-FFF2-40B4-BE49-F238E27FC236}">
              <a16:creationId xmlns:a16="http://schemas.microsoft.com/office/drawing/2014/main" xmlns="" id="{00000000-0008-0000-0400-000034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xdr:rowOff>
    </xdr:from>
    <xdr:to>
      <xdr:col>73</xdr:col>
      <xdr:colOff>180975</xdr:colOff>
      <xdr:row>36</xdr:row>
      <xdr:rowOff>58420</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flipV="1">
          <a:off x="13893800" y="61803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a:extLst>
            <a:ext uri="{FF2B5EF4-FFF2-40B4-BE49-F238E27FC236}">
              <a16:creationId xmlns:a16="http://schemas.microsoft.com/office/drawing/2014/main" xmlns="" id="{00000000-0008-0000-0400-000036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11" name="テキスト ボックス 310">
          <a:extLst>
            <a:ext uri="{FF2B5EF4-FFF2-40B4-BE49-F238E27FC236}">
              <a16:creationId xmlns:a16="http://schemas.microsoft.com/office/drawing/2014/main" xmlns="" id="{00000000-0008-0000-0400-000037010000}"/>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36</xdr:row>
      <xdr:rowOff>94996</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flipV="1">
          <a:off x="13004800" y="62306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xmlns=""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xmlns=""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55626</xdr:rowOff>
    </xdr:from>
    <xdr:to>
      <xdr:col>82</xdr:col>
      <xdr:colOff>158750</xdr:colOff>
      <xdr:row>35</xdr:row>
      <xdr:rowOff>157226</xdr:rowOff>
    </xdr:to>
    <xdr:sp macro="" textlink="">
      <xdr:nvSpPr>
        <xdr:cNvPr id="322" name="楕円 321">
          <a:extLst>
            <a:ext uri="{FF2B5EF4-FFF2-40B4-BE49-F238E27FC236}">
              <a16:creationId xmlns:a16="http://schemas.microsoft.com/office/drawing/2014/main" xmlns="" id="{00000000-0008-0000-0400-000042010000}"/>
            </a:ext>
          </a:extLst>
        </xdr:cNvPr>
        <xdr:cNvSpPr/>
      </xdr:nvSpPr>
      <xdr:spPr>
        <a:xfrm>
          <a:off x="164592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72153</xdr:rowOff>
    </xdr:from>
    <xdr:ext cx="762000" cy="259045"/>
    <xdr:sp macro="" textlink="">
      <xdr:nvSpPr>
        <xdr:cNvPr id="323" name="補助費等該当値テキスト">
          <a:extLst>
            <a:ext uri="{FF2B5EF4-FFF2-40B4-BE49-F238E27FC236}">
              <a16:creationId xmlns:a16="http://schemas.microsoft.com/office/drawing/2014/main" xmlns="" id="{00000000-0008-0000-0400-000043010000}"/>
            </a:ext>
          </a:extLst>
        </xdr:cNvPr>
        <xdr:cNvSpPr txBox="1"/>
      </xdr:nvSpPr>
      <xdr:spPr>
        <a:xfrm>
          <a:off x="16598900" y="590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51054</xdr:rowOff>
    </xdr:from>
    <xdr:to>
      <xdr:col>78</xdr:col>
      <xdr:colOff>120650</xdr:colOff>
      <xdr:row>35</xdr:row>
      <xdr:rowOff>152654</xdr:rowOff>
    </xdr:to>
    <xdr:sp macro="" textlink="">
      <xdr:nvSpPr>
        <xdr:cNvPr id="324" name="楕円 323">
          <a:extLst>
            <a:ext uri="{FF2B5EF4-FFF2-40B4-BE49-F238E27FC236}">
              <a16:creationId xmlns:a16="http://schemas.microsoft.com/office/drawing/2014/main" xmlns="" id="{00000000-0008-0000-0400-000044010000}"/>
            </a:ext>
          </a:extLst>
        </xdr:cNvPr>
        <xdr:cNvSpPr/>
      </xdr:nvSpPr>
      <xdr:spPr>
        <a:xfrm>
          <a:off x="15621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162831</xdr:rowOff>
    </xdr:from>
    <xdr:ext cx="7366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5290800" y="582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128778</xdr:rowOff>
    </xdr:from>
    <xdr:to>
      <xdr:col>74</xdr:col>
      <xdr:colOff>31750</xdr:colOff>
      <xdr:row>36</xdr:row>
      <xdr:rowOff>58928</xdr:rowOff>
    </xdr:to>
    <xdr:sp macro="" textlink="">
      <xdr:nvSpPr>
        <xdr:cNvPr id="326" name="楕円 325">
          <a:extLst>
            <a:ext uri="{FF2B5EF4-FFF2-40B4-BE49-F238E27FC236}">
              <a16:creationId xmlns:a16="http://schemas.microsoft.com/office/drawing/2014/main" xmlns="" id="{00000000-0008-0000-0400-000046010000}"/>
            </a:ext>
          </a:extLst>
        </xdr:cNvPr>
        <xdr:cNvSpPr/>
      </xdr:nvSpPr>
      <xdr:spPr>
        <a:xfrm>
          <a:off x="14732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69105</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xdr:rowOff>
    </xdr:from>
    <xdr:to>
      <xdr:col>69</xdr:col>
      <xdr:colOff>142875</xdr:colOff>
      <xdr:row>36</xdr:row>
      <xdr:rowOff>109220</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119397</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2954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130573</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xmlns=""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年度以降、類似団体平均を上回り、令和元年度で</a:t>
          </a:r>
          <a:r>
            <a:rPr kumimoji="1" lang="en-US" altLang="ja-JP" sz="1300">
              <a:latin typeface="ＭＳ Ｐゴシック" panose="020B0600070205080204" pitchFamily="50" charset="-128"/>
              <a:ea typeface="ＭＳ Ｐゴシック" panose="020B0600070205080204" pitchFamily="50" charset="-128"/>
            </a:rPr>
            <a:t>19.9</a:t>
          </a:r>
          <a:r>
            <a:rPr kumimoji="1" lang="ja-JP" altLang="en-US" sz="1300">
              <a:latin typeface="ＭＳ Ｐゴシック" panose="020B0600070205080204" pitchFamily="50" charset="-128"/>
              <a:ea typeface="ＭＳ Ｐゴシック" panose="020B0600070205080204" pitchFamily="50" charset="-128"/>
            </a:rPr>
            <a:t>％と類似団体平均を</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ポイント上回っている。令和元年度は平成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年度に実施した村道大坪福田工業団地線防風雪柵設置事業等（過疎対策事業債）の元金償還が始まり、今後についても大型事業の償還を控えており、償還のピークは令和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年度になると見込まれる。そのため、その償還の財源として減債基金への積み立てや、公債管理の適正化を図り、公債費縮減に努めていく。</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xmlns=""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xmlns=""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xmlns=""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xmlns=""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xmlns=""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a:extLst>
            <a:ext uri="{FF2B5EF4-FFF2-40B4-BE49-F238E27FC236}">
              <a16:creationId xmlns:a16="http://schemas.microsoft.com/office/drawing/2014/main" xmlns="" id="{00000000-0008-0000-0400-000067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xmlns=""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35561</xdr:rowOff>
    </xdr:from>
    <xdr:to>
      <xdr:col>24</xdr:col>
      <xdr:colOff>25400</xdr:colOff>
      <xdr:row>77</xdr:row>
      <xdr:rowOff>66039</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3987800" y="1323721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134638</xdr:rowOff>
    </xdr:from>
    <xdr:ext cx="762000" cy="259045"/>
    <xdr:sp macro="" textlink="">
      <xdr:nvSpPr>
        <xdr:cNvPr id="364" name="公債費平均値テキスト">
          <a:extLst>
            <a:ext uri="{FF2B5EF4-FFF2-40B4-BE49-F238E27FC236}">
              <a16:creationId xmlns:a16="http://schemas.microsoft.com/office/drawing/2014/main" xmlns="" id="{00000000-0008-0000-0400-00006C010000}"/>
            </a:ext>
          </a:extLst>
        </xdr:cNvPr>
        <xdr:cNvSpPr txBox="1"/>
      </xdr:nvSpPr>
      <xdr:spPr>
        <a:xfrm>
          <a:off x="4914900" y="12993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xmlns=""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35561</xdr:rowOff>
    </xdr:from>
    <xdr:to>
      <xdr:col>19</xdr:col>
      <xdr:colOff>187325</xdr:colOff>
      <xdr:row>77</xdr:row>
      <xdr:rowOff>35561</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a:off x="3098800" y="132372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a:extLst>
            <a:ext uri="{FF2B5EF4-FFF2-40B4-BE49-F238E27FC236}">
              <a16:creationId xmlns:a16="http://schemas.microsoft.com/office/drawing/2014/main" xmlns="" id="{00000000-0008-0000-0400-00006F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8" name="テキスト ボックス 367">
          <a:extLst>
            <a:ext uri="{FF2B5EF4-FFF2-40B4-BE49-F238E27FC236}">
              <a16:creationId xmlns:a16="http://schemas.microsoft.com/office/drawing/2014/main" xmlns="" id="{00000000-0008-0000-0400-000070010000}"/>
            </a:ext>
          </a:extLst>
        </xdr:cNvPr>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31750</xdr:rowOff>
    </xdr:from>
    <xdr:to>
      <xdr:col>15</xdr:col>
      <xdr:colOff>98425</xdr:colOff>
      <xdr:row>77</xdr:row>
      <xdr:rowOff>35561</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a:off x="2209800" y="132334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a:extLst>
            <a:ext uri="{FF2B5EF4-FFF2-40B4-BE49-F238E27FC236}">
              <a16:creationId xmlns:a16="http://schemas.microsoft.com/office/drawing/2014/main" xmlns="" id="{00000000-0008-0000-0400-000072010000}"/>
            </a:ext>
          </a:extLst>
        </xdr:cNvPr>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54627</xdr:rowOff>
    </xdr:from>
    <xdr:ext cx="762000" cy="259045"/>
    <xdr:sp macro="" textlink="">
      <xdr:nvSpPr>
        <xdr:cNvPr id="371" name="テキスト ボックス 370">
          <a:extLst>
            <a:ext uri="{FF2B5EF4-FFF2-40B4-BE49-F238E27FC236}">
              <a16:creationId xmlns:a16="http://schemas.microsoft.com/office/drawing/2014/main" xmlns="" id="{00000000-0008-0000-0400-000073010000}"/>
            </a:ext>
          </a:extLst>
        </xdr:cNvPr>
        <xdr:cNvSpPr txBox="1"/>
      </xdr:nvSpPr>
      <xdr:spPr>
        <a:xfrm>
          <a:off x="2717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107950</xdr:rowOff>
    </xdr:from>
    <xdr:to>
      <xdr:col>11</xdr:col>
      <xdr:colOff>9525</xdr:colOff>
      <xdr:row>77</xdr:row>
      <xdr:rowOff>31750</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a:off x="1320800" y="131381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a:extLst>
            <a:ext uri="{FF2B5EF4-FFF2-40B4-BE49-F238E27FC236}">
              <a16:creationId xmlns:a16="http://schemas.microsoft.com/office/drawing/2014/main" xmlns="" id="{00000000-0008-0000-0400-000075010000}"/>
            </a:ext>
          </a:extLst>
        </xdr:cNvPr>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47007</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a:extLst>
            <a:ext uri="{FF2B5EF4-FFF2-40B4-BE49-F238E27FC236}">
              <a16:creationId xmlns:a16="http://schemas.microsoft.com/office/drawing/2014/main" xmlns="" id="{00000000-0008-0000-0400-000077010000}"/>
            </a:ext>
          </a:extLst>
        </xdr:cNvPr>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10177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939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15239</xdr:rowOff>
    </xdr:from>
    <xdr:to>
      <xdr:col>24</xdr:col>
      <xdr:colOff>76200</xdr:colOff>
      <xdr:row>77</xdr:row>
      <xdr:rowOff>116839</xdr:rowOff>
    </xdr:to>
    <xdr:sp macro="" textlink="">
      <xdr:nvSpPr>
        <xdr:cNvPr id="382" name="楕円 381">
          <a:extLst>
            <a:ext uri="{FF2B5EF4-FFF2-40B4-BE49-F238E27FC236}">
              <a16:creationId xmlns:a16="http://schemas.microsoft.com/office/drawing/2014/main" xmlns="" id="{00000000-0008-0000-0400-00007E010000}"/>
            </a:ext>
          </a:extLst>
        </xdr:cNvPr>
        <xdr:cNvSpPr/>
      </xdr:nvSpPr>
      <xdr:spPr>
        <a:xfrm>
          <a:off x="47752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158766</xdr:rowOff>
    </xdr:from>
    <xdr:ext cx="762000" cy="259045"/>
    <xdr:sp macro="" textlink="">
      <xdr:nvSpPr>
        <xdr:cNvPr id="383" name="公債費該当値テキスト">
          <a:extLst>
            <a:ext uri="{FF2B5EF4-FFF2-40B4-BE49-F238E27FC236}">
              <a16:creationId xmlns:a16="http://schemas.microsoft.com/office/drawing/2014/main" xmlns="" id="{00000000-0008-0000-0400-00007F010000}"/>
            </a:ext>
          </a:extLst>
        </xdr:cNvPr>
        <xdr:cNvSpPr txBox="1"/>
      </xdr:nvSpPr>
      <xdr:spPr>
        <a:xfrm>
          <a:off x="49149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156211</xdr:rowOff>
    </xdr:from>
    <xdr:to>
      <xdr:col>20</xdr:col>
      <xdr:colOff>38100</xdr:colOff>
      <xdr:row>77</xdr:row>
      <xdr:rowOff>86361</xdr:rowOff>
    </xdr:to>
    <xdr:sp macro="" textlink="">
      <xdr:nvSpPr>
        <xdr:cNvPr id="384" name="楕円 383">
          <a:extLst>
            <a:ext uri="{FF2B5EF4-FFF2-40B4-BE49-F238E27FC236}">
              <a16:creationId xmlns:a16="http://schemas.microsoft.com/office/drawing/2014/main" xmlns="" id="{00000000-0008-0000-0400-000080010000}"/>
            </a:ext>
          </a:extLst>
        </xdr:cNvPr>
        <xdr:cNvSpPr/>
      </xdr:nvSpPr>
      <xdr:spPr>
        <a:xfrm>
          <a:off x="3937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71138</xdr:rowOff>
    </xdr:from>
    <xdr:ext cx="7366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3606800" y="13272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156211</xdr:rowOff>
    </xdr:from>
    <xdr:to>
      <xdr:col>15</xdr:col>
      <xdr:colOff>149225</xdr:colOff>
      <xdr:row>77</xdr:row>
      <xdr:rowOff>86361</xdr:rowOff>
    </xdr:to>
    <xdr:sp macro="" textlink="">
      <xdr:nvSpPr>
        <xdr:cNvPr id="386" name="楕円 385">
          <a:extLst>
            <a:ext uri="{FF2B5EF4-FFF2-40B4-BE49-F238E27FC236}">
              <a16:creationId xmlns:a16="http://schemas.microsoft.com/office/drawing/2014/main" xmlns="" id="{00000000-0008-0000-0400-000082010000}"/>
            </a:ext>
          </a:extLst>
        </xdr:cNvPr>
        <xdr:cNvSpPr/>
      </xdr:nvSpPr>
      <xdr:spPr>
        <a:xfrm>
          <a:off x="3048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71138</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2717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152400</xdr:rowOff>
    </xdr:from>
    <xdr:to>
      <xdr:col>11</xdr:col>
      <xdr:colOff>60325</xdr:colOff>
      <xdr:row>77</xdr:row>
      <xdr:rowOff>82550</xdr:rowOff>
    </xdr:to>
    <xdr:sp macro="" textlink="">
      <xdr:nvSpPr>
        <xdr:cNvPr id="388" name="楕円 387">
          <a:extLst>
            <a:ext uri="{FF2B5EF4-FFF2-40B4-BE49-F238E27FC236}">
              <a16:creationId xmlns:a16="http://schemas.microsoft.com/office/drawing/2014/main" xmlns="" id="{00000000-0008-0000-0400-000084010000}"/>
            </a:ext>
          </a:extLst>
        </xdr:cNvPr>
        <xdr:cNvSpPr/>
      </xdr:nvSpPr>
      <xdr:spPr>
        <a:xfrm>
          <a:off x="2159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57150</xdr:rowOff>
    </xdr:from>
    <xdr:to>
      <xdr:col>6</xdr:col>
      <xdr:colOff>171450</xdr:colOff>
      <xdr:row>76</xdr:row>
      <xdr:rowOff>158750</xdr:rowOff>
    </xdr:to>
    <xdr:sp macro="" textlink="">
      <xdr:nvSpPr>
        <xdr:cNvPr id="390" name="楕円 389">
          <a:extLst>
            <a:ext uri="{FF2B5EF4-FFF2-40B4-BE49-F238E27FC236}">
              <a16:creationId xmlns:a16="http://schemas.microsoft.com/office/drawing/2014/main" xmlns="" id="{00000000-0008-0000-0400-000086010000}"/>
            </a:ext>
          </a:extLst>
        </xdr:cNvPr>
        <xdr:cNvSpPr/>
      </xdr:nvSpPr>
      <xdr:spPr>
        <a:xfrm>
          <a:off x="1270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168927</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939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xmlns=""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令和元年度で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66.9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ている。しかしながら、人件費、扶助費、その他の数値で類似団体平均を上回っており、人件費、扶助費については、へき地診療所や保育所関係の経費が大きいこと、維持補修費では、全国屈指の豪雪地帯であるため除排雪経費が大きくなっている状況である。今後は、定員適正化や経常経費等の削減に努めていく。</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xmlns=""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a:extLst>
            <a:ext uri="{FF2B5EF4-FFF2-40B4-BE49-F238E27FC236}">
              <a16:creationId xmlns:a16="http://schemas.microsoft.com/office/drawing/2014/main" xmlns="" id="{00000000-0008-0000-0400-000096010000}"/>
            </a:ext>
          </a:extLst>
        </xdr:cNvPr>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xmlns=""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xmlns=""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a:extLst>
            <a:ext uri="{FF2B5EF4-FFF2-40B4-BE49-F238E27FC236}">
              <a16:creationId xmlns:a16="http://schemas.microsoft.com/office/drawing/2014/main" xmlns="" id="{00000000-0008-0000-0400-0000A8010000}"/>
            </a:ext>
          </a:extLst>
        </xdr:cNvPr>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a:extLst>
            <a:ext uri="{FF2B5EF4-FFF2-40B4-BE49-F238E27FC236}">
              <a16:creationId xmlns:a16="http://schemas.microsoft.com/office/drawing/2014/main" xmlns="" id="{00000000-0008-0000-0400-0000AA010000}"/>
            </a:ext>
          </a:extLst>
        </xdr:cNvPr>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152718</xdr:rowOff>
    </xdr:from>
    <xdr:to>
      <xdr:col>82</xdr:col>
      <xdr:colOff>107950</xdr:colOff>
      <xdr:row>76</xdr:row>
      <xdr:rowOff>158432</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flipV="1">
          <a:off x="15671800" y="13182918"/>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88282</xdr:rowOff>
    </xdr:from>
    <xdr:ext cx="762000" cy="259045"/>
    <xdr:sp macro="" textlink="">
      <xdr:nvSpPr>
        <xdr:cNvPr id="429" name="公債費以外平均値テキスト">
          <a:extLst>
            <a:ext uri="{FF2B5EF4-FFF2-40B4-BE49-F238E27FC236}">
              <a16:creationId xmlns:a16="http://schemas.microsoft.com/office/drawing/2014/main" xmlns="" id="{00000000-0008-0000-0400-0000AD010000}"/>
            </a:ext>
          </a:extLst>
        </xdr:cNvPr>
        <xdr:cNvSpPr txBox="1"/>
      </xdr:nvSpPr>
      <xdr:spPr>
        <a:xfrm>
          <a:off x="16598900" y="13118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a:extLst>
            <a:ext uri="{FF2B5EF4-FFF2-40B4-BE49-F238E27FC236}">
              <a16:creationId xmlns:a16="http://schemas.microsoft.com/office/drawing/2014/main" xmlns="" id="{00000000-0008-0000-0400-0000AE010000}"/>
            </a:ext>
          </a:extLst>
        </xdr:cNvPr>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158432</xdr:rowOff>
    </xdr:from>
    <xdr:to>
      <xdr:col>78</xdr:col>
      <xdr:colOff>69850</xdr:colOff>
      <xdr:row>77</xdr:row>
      <xdr:rowOff>69850</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flipV="1">
          <a:off x="14782800" y="13188632"/>
          <a:ext cx="889000" cy="8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a:extLst>
            <a:ext uri="{FF2B5EF4-FFF2-40B4-BE49-F238E27FC236}">
              <a16:creationId xmlns:a16="http://schemas.microsoft.com/office/drawing/2014/main" xmlns="" id="{00000000-0008-0000-0400-0000B0010000}"/>
            </a:ext>
          </a:extLst>
        </xdr:cNvPr>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45102</xdr:rowOff>
    </xdr:from>
    <xdr:ext cx="7366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5290800" y="1290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44132</xdr:rowOff>
    </xdr:from>
    <xdr:to>
      <xdr:col>73</xdr:col>
      <xdr:colOff>180975</xdr:colOff>
      <xdr:row>77</xdr:row>
      <xdr:rowOff>69850</xdr:rowOff>
    </xdr:to>
    <xdr:cxnSp macro="">
      <xdr:nvCxnSpPr>
        <xdr:cNvPr id="434" name="直線コネクタ 433">
          <a:extLst>
            <a:ext uri="{FF2B5EF4-FFF2-40B4-BE49-F238E27FC236}">
              <a16:creationId xmlns:a16="http://schemas.microsoft.com/office/drawing/2014/main" xmlns="" id="{00000000-0008-0000-0400-0000B2010000}"/>
            </a:ext>
          </a:extLst>
        </xdr:cNvPr>
        <xdr:cNvCxnSpPr/>
      </xdr:nvCxnSpPr>
      <xdr:spPr>
        <a:xfrm>
          <a:off x="13893800" y="13245782"/>
          <a:ext cx="8890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a:extLst>
            <a:ext uri="{FF2B5EF4-FFF2-40B4-BE49-F238E27FC236}">
              <a16:creationId xmlns:a16="http://schemas.microsoft.com/office/drawing/2014/main" xmlns="" id="{00000000-0008-0000-0400-0000B3010000}"/>
            </a:ext>
          </a:extLst>
        </xdr:cNvPr>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167974</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4401800" y="1285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21273</xdr:rowOff>
    </xdr:from>
    <xdr:to>
      <xdr:col>69</xdr:col>
      <xdr:colOff>92075</xdr:colOff>
      <xdr:row>77</xdr:row>
      <xdr:rowOff>44132</xdr:rowOff>
    </xdr:to>
    <xdr:cxnSp macro="">
      <xdr:nvCxnSpPr>
        <xdr:cNvPr id="437" name="直線コネクタ 436">
          <a:extLst>
            <a:ext uri="{FF2B5EF4-FFF2-40B4-BE49-F238E27FC236}">
              <a16:creationId xmlns:a16="http://schemas.microsoft.com/office/drawing/2014/main" xmlns="" id="{00000000-0008-0000-0400-0000B5010000}"/>
            </a:ext>
          </a:extLst>
        </xdr:cNvPr>
        <xdr:cNvCxnSpPr/>
      </xdr:nvCxnSpPr>
      <xdr:spPr>
        <a:xfrm>
          <a:off x="13004800" y="1322292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a:extLst>
            <a:ext uri="{FF2B5EF4-FFF2-40B4-BE49-F238E27FC236}">
              <a16:creationId xmlns:a16="http://schemas.microsoft.com/office/drawing/2014/main" xmlns="" id="{00000000-0008-0000-0400-0000B6010000}"/>
            </a:ext>
          </a:extLst>
        </xdr:cNvPr>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113682</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3512800" y="128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a:extLst>
            <a:ext uri="{FF2B5EF4-FFF2-40B4-BE49-F238E27FC236}">
              <a16:creationId xmlns:a16="http://schemas.microsoft.com/office/drawing/2014/main" xmlns="" id="{00000000-0008-0000-0400-0000B8010000}"/>
            </a:ext>
          </a:extLst>
        </xdr:cNvPr>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70820</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2623800" y="127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101918</xdr:rowOff>
    </xdr:from>
    <xdr:to>
      <xdr:col>82</xdr:col>
      <xdr:colOff>158750</xdr:colOff>
      <xdr:row>77</xdr:row>
      <xdr:rowOff>32068</xdr:rowOff>
    </xdr:to>
    <xdr:sp macro="" textlink="">
      <xdr:nvSpPr>
        <xdr:cNvPr id="447" name="楕円 446">
          <a:extLst>
            <a:ext uri="{FF2B5EF4-FFF2-40B4-BE49-F238E27FC236}">
              <a16:creationId xmlns:a16="http://schemas.microsoft.com/office/drawing/2014/main" xmlns="" id="{00000000-0008-0000-0400-0000BF010000}"/>
            </a:ext>
          </a:extLst>
        </xdr:cNvPr>
        <xdr:cNvSpPr/>
      </xdr:nvSpPr>
      <xdr:spPr>
        <a:xfrm>
          <a:off x="16459200" y="1313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118445</xdr:rowOff>
    </xdr:from>
    <xdr:ext cx="762000" cy="259045"/>
    <xdr:sp macro="" textlink="">
      <xdr:nvSpPr>
        <xdr:cNvPr id="448" name="公債費以外該当値テキスト">
          <a:extLst>
            <a:ext uri="{FF2B5EF4-FFF2-40B4-BE49-F238E27FC236}">
              <a16:creationId xmlns:a16="http://schemas.microsoft.com/office/drawing/2014/main" xmlns="" id="{00000000-0008-0000-0400-0000C0010000}"/>
            </a:ext>
          </a:extLst>
        </xdr:cNvPr>
        <xdr:cNvSpPr txBox="1"/>
      </xdr:nvSpPr>
      <xdr:spPr>
        <a:xfrm>
          <a:off x="16598900" y="12977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107632</xdr:rowOff>
    </xdr:from>
    <xdr:to>
      <xdr:col>78</xdr:col>
      <xdr:colOff>120650</xdr:colOff>
      <xdr:row>77</xdr:row>
      <xdr:rowOff>37782</xdr:rowOff>
    </xdr:to>
    <xdr:sp macro="" textlink="">
      <xdr:nvSpPr>
        <xdr:cNvPr id="449" name="楕円 448">
          <a:extLst>
            <a:ext uri="{FF2B5EF4-FFF2-40B4-BE49-F238E27FC236}">
              <a16:creationId xmlns:a16="http://schemas.microsoft.com/office/drawing/2014/main" xmlns="" id="{00000000-0008-0000-0400-0000C1010000}"/>
            </a:ext>
          </a:extLst>
        </xdr:cNvPr>
        <xdr:cNvSpPr/>
      </xdr:nvSpPr>
      <xdr:spPr>
        <a:xfrm>
          <a:off x="15621000" y="1313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22559</xdr:rowOff>
    </xdr:from>
    <xdr:ext cx="7366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5290800" y="13224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19050</xdr:rowOff>
    </xdr:from>
    <xdr:to>
      <xdr:col>74</xdr:col>
      <xdr:colOff>31750</xdr:colOff>
      <xdr:row>77</xdr:row>
      <xdr:rowOff>120650</xdr:rowOff>
    </xdr:to>
    <xdr:sp macro="" textlink="">
      <xdr:nvSpPr>
        <xdr:cNvPr id="451" name="楕円 450">
          <a:extLst>
            <a:ext uri="{FF2B5EF4-FFF2-40B4-BE49-F238E27FC236}">
              <a16:creationId xmlns:a16="http://schemas.microsoft.com/office/drawing/2014/main" xmlns="" id="{00000000-0008-0000-0400-0000C3010000}"/>
            </a:ext>
          </a:extLst>
        </xdr:cNvPr>
        <xdr:cNvSpPr/>
      </xdr:nvSpPr>
      <xdr:spPr>
        <a:xfrm>
          <a:off x="14732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164782</xdr:rowOff>
    </xdr:from>
    <xdr:to>
      <xdr:col>69</xdr:col>
      <xdr:colOff>142875</xdr:colOff>
      <xdr:row>77</xdr:row>
      <xdr:rowOff>94932</xdr:rowOff>
    </xdr:to>
    <xdr:sp macro="" textlink="">
      <xdr:nvSpPr>
        <xdr:cNvPr id="453" name="楕円 452">
          <a:extLst>
            <a:ext uri="{FF2B5EF4-FFF2-40B4-BE49-F238E27FC236}">
              <a16:creationId xmlns:a16="http://schemas.microsoft.com/office/drawing/2014/main" xmlns="" id="{00000000-0008-0000-0400-0000C5010000}"/>
            </a:ext>
          </a:extLst>
        </xdr:cNvPr>
        <xdr:cNvSpPr/>
      </xdr:nvSpPr>
      <xdr:spPr>
        <a:xfrm>
          <a:off x="13843000" y="1319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79709</xdr:rowOff>
    </xdr:from>
    <xdr:ext cx="762000" cy="259045"/>
    <xdr:sp macro="" textlink="">
      <xdr:nvSpPr>
        <xdr:cNvPr id="454" name="テキスト ボックス 453">
          <a:extLst>
            <a:ext uri="{FF2B5EF4-FFF2-40B4-BE49-F238E27FC236}">
              <a16:creationId xmlns:a16="http://schemas.microsoft.com/office/drawing/2014/main" xmlns="" id="{00000000-0008-0000-0400-0000C6010000}"/>
            </a:ext>
          </a:extLst>
        </xdr:cNvPr>
        <xdr:cNvSpPr txBox="1"/>
      </xdr:nvSpPr>
      <xdr:spPr>
        <a:xfrm>
          <a:off x="13512800" y="1328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141923</xdr:rowOff>
    </xdr:from>
    <xdr:to>
      <xdr:col>65</xdr:col>
      <xdr:colOff>53975</xdr:colOff>
      <xdr:row>77</xdr:row>
      <xdr:rowOff>72073</xdr:rowOff>
    </xdr:to>
    <xdr:sp macro="" textlink="">
      <xdr:nvSpPr>
        <xdr:cNvPr id="455" name="楕円 454">
          <a:extLst>
            <a:ext uri="{FF2B5EF4-FFF2-40B4-BE49-F238E27FC236}">
              <a16:creationId xmlns:a16="http://schemas.microsoft.com/office/drawing/2014/main" xmlns="" id="{00000000-0008-0000-0400-0000C7010000}"/>
            </a:ext>
          </a:extLst>
        </xdr:cNvPr>
        <xdr:cNvSpPr/>
      </xdr:nvSpPr>
      <xdr:spPr>
        <a:xfrm>
          <a:off x="12954000" y="131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56850</xdr:rowOff>
    </xdr:from>
    <xdr:ext cx="762000" cy="259045"/>
    <xdr:sp macro="" textlink="">
      <xdr:nvSpPr>
        <xdr:cNvPr id="456" name="テキスト ボックス 455">
          <a:extLst>
            <a:ext uri="{FF2B5EF4-FFF2-40B4-BE49-F238E27FC236}">
              <a16:creationId xmlns:a16="http://schemas.microsoft.com/office/drawing/2014/main" xmlns="" id="{00000000-0008-0000-0400-0000C8010000}"/>
            </a:ext>
          </a:extLst>
        </xdr:cNvPr>
        <xdr:cNvSpPr txBox="1"/>
      </xdr:nvSpPr>
      <xdr:spPr>
        <a:xfrm>
          <a:off x="12623800" y="1325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山形県大蔵村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xmlns=""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xmlns=""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xmlns=""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xmlns=""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xmlns=""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xmlns=""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xmlns=""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xmlns=""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xmlns=""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xmlns=""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xmlns=""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xmlns=""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xmlns=""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a:extLst>
            <a:ext uri="{FF2B5EF4-FFF2-40B4-BE49-F238E27FC236}">
              <a16:creationId xmlns:a16="http://schemas.microsoft.com/office/drawing/2014/main" xmlns="" id="{00000000-0008-0000-0500-00002D000000}"/>
            </a:ext>
          </a:extLst>
        </xdr:cNvPr>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a:extLst>
            <a:ext uri="{FF2B5EF4-FFF2-40B4-BE49-F238E27FC236}">
              <a16:creationId xmlns:a16="http://schemas.microsoft.com/office/drawing/2014/main" xmlns="" id="{00000000-0008-0000-0500-00002E000000}"/>
            </a:ext>
          </a:extLst>
        </xdr:cNvPr>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a:extLst>
            <a:ext uri="{FF2B5EF4-FFF2-40B4-BE49-F238E27FC236}">
              <a16:creationId xmlns:a16="http://schemas.microsoft.com/office/drawing/2014/main" xmlns="" id="{00000000-0008-0000-0500-00002F000000}"/>
            </a:ext>
          </a:extLst>
        </xdr:cNvPr>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a:extLst>
            <a:ext uri="{FF2B5EF4-FFF2-40B4-BE49-F238E27FC236}">
              <a16:creationId xmlns:a16="http://schemas.microsoft.com/office/drawing/2014/main" xmlns="" id="{00000000-0008-0000-0500-000030000000}"/>
            </a:ext>
          </a:extLst>
        </xdr:cNvPr>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82192</xdr:rowOff>
    </xdr:from>
    <xdr:to>
      <xdr:col>29</xdr:col>
      <xdr:colOff>127000</xdr:colOff>
      <xdr:row>17</xdr:row>
      <xdr:rowOff>113059</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flipV="1">
          <a:off x="5003800" y="3044467"/>
          <a:ext cx="647700" cy="30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66970</xdr:rowOff>
    </xdr:from>
    <xdr:ext cx="762000" cy="259045"/>
    <xdr:sp macro="" textlink="">
      <xdr:nvSpPr>
        <xdr:cNvPr id="50" name="人口1人当たり決算額の推移平均値テキスト130">
          <a:extLst>
            <a:ext uri="{FF2B5EF4-FFF2-40B4-BE49-F238E27FC236}">
              <a16:creationId xmlns:a16="http://schemas.microsoft.com/office/drawing/2014/main" xmlns="" id="{00000000-0008-0000-0500-000032000000}"/>
            </a:ext>
          </a:extLst>
        </xdr:cNvPr>
        <xdr:cNvSpPr txBox="1"/>
      </xdr:nvSpPr>
      <xdr:spPr>
        <a:xfrm>
          <a:off x="5740400" y="3029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a:extLst>
            <a:ext uri="{FF2B5EF4-FFF2-40B4-BE49-F238E27FC236}">
              <a16:creationId xmlns:a16="http://schemas.microsoft.com/office/drawing/2014/main" xmlns="" id="{00000000-0008-0000-0500-000033000000}"/>
            </a:ext>
          </a:extLst>
        </xdr:cNvPr>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113059</xdr:rowOff>
    </xdr:from>
    <xdr:to>
      <xdr:col>26</xdr:col>
      <xdr:colOff>50800</xdr:colOff>
      <xdr:row>17</xdr:row>
      <xdr:rowOff>122098</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4305300" y="3075334"/>
          <a:ext cx="698500" cy="9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a:extLst>
            <a:ext uri="{FF2B5EF4-FFF2-40B4-BE49-F238E27FC236}">
              <a16:creationId xmlns:a16="http://schemas.microsoft.com/office/drawing/2014/main" xmlns="" id="{00000000-0008-0000-0500-000035000000}"/>
            </a:ext>
          </a:extLst>
        </xdr:cNvPr>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166479</xdr:rowOff>
    </xdr:from>
    <xdr:ext cx="736600" cy="259045"/>
    <xdr:sp macro="" textlink="">
      <xdr:nvSpPr>
        <xdr:cNvPr id="54" name="テキスト ボックス 53">
          <a:extLst>
            <a:ext uri="{FF2B5EF4-FFF2-40B4-BE49-F238E27FC236}">
              <a16:creationId xmlns:a16="http://schemas.microsoft.com/office/drawing/2014/main" xmlns="" id="{00000000-0008-0000-0500-000036000000}"/>
            </a:ext>
          </a:extLst>
        </xdr:cNvPr>
        <xdr:cNvSpPr txBox="1"/>
      </xdr:nvSpPr>
      <xdr:spPr>
        <a:xfrm>
          <a:off x="4622800" y="3128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122098</xdr:rowOff>
    </xdr:from>
    <xdr:to>
      <xdr:col>22</xdr:col>
      <xdr:colOff>114300</xdr:colOff>
      <xdr:row>17</xdr:row>
      <xdr:rowOff>128288</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flipV="1">
          <a:off x="3606800" y="3084373"/>
          <a:ext cx="698500" cy="6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171035</xdr:rowOff>
    </xdr:from>
    <xdr:ext cx="7620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3924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128288</xdr:rowOff>
    </xdr:from>
    <xdr:to>
      <xdr:col>18</xdr:col>
      <xdr:colOff>177800</xdr:colOff>
      <xdr:row>17</xdr:row>
      <xdr:rowOff>137003</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flipV="1">
          <a:off x="2908300" y="3090563"/>
          <a:ext cx="698500" cy="8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3746</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2258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a:extLst>
            <a:ext uri="{FF2B5EF4-FFF2-40B4-BE49-F238E27FC236}">
              <a16:creationId xmlns:a16="http://schemas.microsoft.com/office/drawing/2014/main" xmlns="" id="{00000000-0008-0000-0500-00003D000000}"/>
            </a:ext>
          </a:extLst>
        </xdr:cNvPr>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13924</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2527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31392</xdr:rowOff>
    </xdr:from>
    <xdr:to>
      <xdr:col>29</xdr:col>
      <xdr:colOff>177800</xdr:colOff>
      <xdr:row>17</xdr:row>
      <xdr:rowOff>132992</xdr:rowOff>
    </xdr:to>
    <xdr:sp macro="" textlink="">
      <xdr:nvSpPr>
        <xdr:cNvPr id="68" name="楕円 67">
          <a:extLst>
            <a:ext uri="{FF2B5EF4-FFF2-40B4-BE49-F238E27FC236}">
              <a16:creationId xmlns:a16="http://schemas.microsoft.com/office/drawing/2014/main" xmlns="" id="{00000000-0008-0000-0500-000044000000}"/>
            </a:ext>
          </a:extLst>
        </xdr:cNvPr>
        <xdr:cNvSpPr/>
      </xdr:nvSpPr>
      <xdr:spPr bwMode="auto">
        <a:xfrm>
          <a:off x="5600700" y="2993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47919</xdr:rowOff>
    </xdr:from>
    <xdr:ext cx="762000" cy="259045"/>
    <xdr:sp macro="" textlink="">
      <xdr:nvSpPr>
        <xdr:cNvPr id="69" name="人口1人当たり決算額の推移該当値テキスト130">
          <a:extLst>
            <a:ext uri="{FF2B5EF4-FFF2-40B4-BE49-F238E27FC236}">
              <a16:creationId xmlns:a16="http://schemas.microsoft.com/office/drawing/2014/main" xmlns="" id="{00000000-0008-0000-0500-000045000000}"/>
            </a:ext>
          </a:extLst>
        </xdr:cNvPr>
        <xdr:cNvSpPr txBox="1"/>
      </xdr:nvSpPr>
      <xdr:spPr>
        <a:xfrm>
          <a:off x="5740400" y="283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62259</xdr:rowOff>
    </xdr:from>
    <xdr:to>
      <xdr:col>26</xdr:col>
      <xdr:colOff>101600</xdr:colOff>
      <xdr:row>17</xdr:row>
      <xdr:rowOff>163859</xdr:rowOff>
    </xdr:to>
    <xdr:sp macro="" textlink="">
      <xdr:nvSpPr>
        <xdr:cNvPr id="70" name="楕円 69">
          <a:extLst>
            <a:ext uri="{FF2B5EF4-FFF2-40B4-BE49-F238E27FC236}">
              <a16:creationId xmlns:a16="http://schemas.microsoft.com/office/drawing/2014/main" xmlns="" id="{00000000-0008-0000-0500-000046000000}"/>
            </a:ext>
          </a:extLst>
        </xdr:cNvPr>
        <xdr:cNvSpPr/>
      </xdr:nvSpPr>
      <xdr:spPr bwMode="auto">
        <a:xfrm>
          <a:off x="4953000" y="3024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2586</xdr:rowOff>
    </xdr:from>
    <xdr:ext cx="736600" cy="259045"/>
    <xdr:sp macro="" textlink="">
      <xdr:nvSpPr>
        <xdr:cNvPr id="71" name="テキスト ボックス 70">
          <a:extLst>
            <a:ext uri="{FF2B5EF4-FFF2-40B4-BE49-F238E27FC236}">
              <a16:creationId xmlns:a16="http://schemas.microsoft.com/office/drawing/2014/main" xmlns="" id="{00000000-0008-0000-0500-000047000000}"/>
            </a:ext>
          </a:extLst>
        </xdr:cNvPr>
        <xdr:cNvSpPr txBox="1"/>
      </xdr:nvSpPr>
      <xdr:spPr>
        <a:xfrm>
          <a:off x="4622800" y="2793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71298</xdr:rowOff>
    </xdr:from>
    <xdr:to>
      <xdr:col>22</xdr:col>
      <xdr:colOff>165100</xdr:colOff>
      <xdr:row>18</xdr:row>
      <xdr:rowOff>1448</xdr:rowOff>
    </xdr:to>
    <xdr:sp macro="" textlink="">
      <xdr:nvSpPr>
        <xdr:cNvPr id="72" name="楕円 71">
          <a:extLst>
            <a:ext uri="{FF2B5EF4-FFF2-40B4-BE49-F238E27FC236}">
              <a16:creationId xmlns:a16="http://schemas.microsoft.com/office/drawing/2014/main" xmlns="" id="{00000000-0008-0000-0500-000048000000}"/>
            </a:ext>
          </a:extLst>
        </xdr:cNvPr>
        <xdr:cNvSpPr/>
      </xdr:nvSpPr>
      <xdr:spPr bwMode="auto">
        <a:xfrm>
          <a:off x="4254500" y="3033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11625</xdr:rowOff>
    </xdr:from>
    <xdr:ext cx="762000" cy="259045"/>
    <xdr:sp macro="" textlink="">
      <xdr:nvSpPr>
        <xdr:cNvPr id="73" name="テキスト ボックス 72">
          <a:extLst>
            <a:ext uri="{FF2B5EF4-FFF2-40B4-BE49-F238E27FC236}">
              <a16:creationId xmlns:a16="http://schemas.microsoft.com/office/drawing/2014/main" xmlns="" id="{00000000-0008-0000-0500-000049000000}"/>
            </a:ext>
          </a:extLst>
        </xdr:cNvPr>
        <xdr:cNvSpPr txBox="1"/>
      </xdr:nvSpPr>
      <xdr:spPr>
        <a:xfrm>
          <a:off x="3924300" y="2802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77488</xdr:rowOff>
    </xdr:from>
    <xdr:to>
      <xdr:col>19</xdr:col>
      <xdr:colOff>38100</xdr:colOff>
      <xdr:row>18</xdr:row>
      <xdr:rowOff>7638</xdr:rowOff>
    </xdr:to>
    <xdr:sp macro="" textlink="">
      <xdr:nvSpPr>
        <xdr:cNvPr id="74" name="楕円 73">
          <a:extLst>
            <a:ext uri="{FF2B5EF4-FFF2-40B4-BE49-F238E27FC236}">
              <a16:creationId xmlns:a16="http://schemas.microsoft.com/office/drawing/2014/main" xmlns="" id="{00000000-0008-0000-0500-00004A000000}"/>
            </a:ext>
          </a:extLst>
        </xdr:cNvPr>
        <xdr:cNvSpPr/>
      </xdr:nvSpPr>
      <xdr:spPr bwMode="auto">
        <a:xfrm>
          <a:off x="3556000" y="3039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17815</xdr:rowOff>
    </xdr:from>
    <xdr:ext cx="762000" cy="259045"/>
    <xdr:sp macro="" textlink="">
      <xdr:nvSpPr>
        <xdr:cNvPr id="75" name="テキスト ボックス 74">
          <a:extLst>
            <a:ext uri="{FF2B5EF4-FFF2-40B4-BE49-F238E27FC236}">
              <a16:creationId xmlns:a16="http://schemas.microsoft.com/office/drawing/2014/main" xmlns="" id="{00000000-0008-0000-0500-00004B000000}"/>
            </a:ext>
          </a:extLst>
        </xdr:cNvPr>
        <xdr:cNvSpPr txBox="1"/>
      </xdr:nvSpPr>
      <xdr:spPr>
        <a:xfrm>
          <a:off x="3225800" y="280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86203</xdr:rowOff>
    </xdr:from>
    <xdr:to>
      <xdr:col>15</xdr:col>
      <xdr:colOff>101600</xdr:colOff>
      <xdr:row>18</xdr:row>
      <xdr:rowOff>16353</xdr:rowOff>
    </xdr:to>
    <xdr:sp macro="" textlink="">
      <xdr:nvSpPr>
        <xdr:cNvPr id="76" name="楕円 75">
          <a:extLst>
            <a:ext uri="{FF2B5EF4-FFF2-40B4-BE49-F238E27FC236}">
              <a16:creationId xmlns:a16="http://schemas.microsoft.com/office/drawing/2014/main" xmlns="" id="{00000000-0008-0000-0500-00004C000000}"/>
            </a:ext>
          </a:extLst>
        </xdr:cNvPr>
        <xdr:cNvSpPr/>
      </xdr:nvSpPr>
      <xdr:spPr bwMode="auto">
        <a:xfrm>
          <a:off x="2857500" y="3048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26530</xdr:rowOff>
    </xdr:from>
    <xdr:ext cx="762000" cy="259045"/>
    <xdr:sp macro="" textlink="">
      <xdr:nvSpPr>
        <xdr:cNvPr id="77" name="テキスト ボックス 76">
          <a:extLst>
            <a:ext uri="{FF2B5EF4-FFF2-40B4-BE49-F238E27FC236}">
              <a16:creationId xmlns:a16="http://schemas.microsoft.com/office/drawing/2014/main" xmlns="" id="{00000000-0008-0000-0500-00004D000000}"/>
            </a:ext>
          </a:extLst>
        </xdr:cNvPr>
        <xdr:cNvSpPr txBox="1"/>
      </xdr:nvSpPr>
      <xdr:spPr>
        <a:xfrm>
          <a:off x="2527300" y="281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xmlns=""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xmlns=""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xmlns=""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xmlns=""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xmlns=""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xmlns=""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xmlns=""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a:extLst>
            <a:ext uri="{FF2B5EF4-FFF2-40B4-BE49-F238E27FC236}">
              <a16:creationId xmlns:a16="http://schemas.microsoft.com/office/drawing/2014/main" xmlns="" id="{00000000-0008-0000-0500-00006A000000}"/>
            </a:ext>
          </a:extLst>
        </xdr:cNvPr>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a:extLst>
            <a:ext uri="{FF2B5EF4-FFF2-40B4-BE49-F238E27FC236}">
              <a16:creationId xmlns:a16="http://schemas.microsoft.com/office/drawing/2014/main" xmlns="" id="{00000000-0008-0000-0500-00006C000000}"/>
            </a:ext>
          </a:extLst>
        </xdr:cNvPr>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251244</xdr:rowOff>
    </xdr:from>
    <xdr:to>
      <xdr:col>29</xdr:col>
      <xdr:colOff>127000</xdr:colOff>
      <xdr:row>35</xdr:row>
      <xdr:rowOff>284399</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flipV="1">
          <a:off x="5003800" y="6861594"/>
          <a:ext cx="647700" cy="33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17997</xdr:rowOff>
    </xdr:from>
    <xdr:ext cx="762000" cy="259045"/>
    <xdr:sp macro="" textlink="">
      <xdr:nvSpPr>
        <xdr:cNvPr id="111" name="人口1人当たり決算額の推移平均値テキスト445">
          <a:extLst>
            <a:ext uri="{FF2B5EF4-FFF2-40B4-BE49-F238E27FC236}">
              <a16:creationId xmlns:a16="http://schemas.microsoft.com/office/drawing/2014/main" xmlns="" id="{00000000-0008-0000-0500-00006F000000}"/>
            </a:ext>
          </a:extLst>
        </xdr:cNvPr>
        <xdr:cNvSpPr txBox="1"/>
      </xdr:nvSpPr>
      <xdr:spPr>
        <a:xfrm>
          <a:off x="5740400" y="6628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a:extLst>
            <a:ext uri="{FF2B5EF4-FFF2-40B4-BE49-F238E27FC236}">
              <a16:creationId xmlns:a16="http://schemas.microsoft.com/office/drawing/2014/main" xmlns="" id="{00000000-0008-0000-0500-000070000000}"/>
            </a:ext>
          </a:extLst>
        </xdr:cNvPr>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225077</xdr:rowOff>
    </xdr:from>
    <xdr:to>
      <xdr:col>26</xdr:col>
      <xdr:colOff>50800</xdr:colOff>
      <xdr:row>35</xdr:row>
      <xdr:rowOff>284399</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a:off x="4305300" y="6835427"/>
          <a:ext cx="698500" cy="59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a:extLst>
            <a:ext uri="{FF2B5EF4-FFF2-40B4-BE49-F238E27FC236}">
              <a16:creationId xmlns:a16="http://schemas.microsoft.com/office/drawing/2014/main" xmlns="" id="{00000000-0008-0000-0500-000072000000}"/>
            </a:ext>
          </a:extLst>
        </xdr:cNvPr>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299145</xdr:rowOff>
    </xdr:from>
    <xdr:ext cx="736600" cy="259045"/>
    <xdr:sp macro="" textlink="">
      <xdr:nvSpPr>
        <xdr:cNvPr id="115" name="テキスト ボックス 114">
          <a:extLst>
            <a:ext uri="{FF2B5EF4-FFF2-40B4-BE49-F238E27FC236}">
              <a16:creationId xmlns:a16="http://schemas.microsoft.com/office/drawing/2014/main" xmlns="" id="{00000000-0008-0000-0500-000073000000}"/>
            </a:ext>
          </a:extLst>
        </xdr:cNvPr>
        <xdr:cNvSpPr txBox="1"/>
      </xdr:nvSpPr>
      <xdr:spPr>
        <a:xfrm>
          <a:off x="4622800" y="6566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199611</xdr:rowOff>
    </xdr:from>
    <xdr:to>
      <xdr:col>22</xdr:col>
      <xdr:colOff>114300</xdr:colOff>
      <xdr:row>35</xdr:row>
      <xdr:rowOff>225077</xdr:rowOff>
    </xdr:to>
    <xdr:cxnSp macro="">
      <xdr:nvCxnSpPr>
        <xdr:cNvPr id="116" name="直線コネクタ 115">
          <a:extLst>
            <a:ext uri="{FF2B5EF4-FFF2-40B4-BE49-F238E27FC236}">
              <a16:creationId xmlns:a16="http://schemas.microsoft.com/office/drawing/2014/main" xmlns="" id="{00000000-0008-0000-0500-000074000000}"/>
            </a:ext>
          </a:extLst>
        </xdr:cNvPr>
        <xdr:cNvCxnSpPr/>
      </xdr:nvCxnSpPr>
      <xdr:spPr bwMode="auto">
        <a:xfrm>
          <a:off x="3606800" y="6809961"/>
          <a:ext cx="698500" cy="25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a:extLst>
            <a:ext uri="{FF2B5EF4-FFF2-40B4-BE49-F238E27FC236}">
              <a16:creationId xmlns:a16="http://schemas.microsoft.com/office/drawing/2014/main" xmlns="" id="{00000000-0008-0000-0500-000075000000}"/>
            </a:ext>
          </a:extLst>
        </xdr:cNvPr>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269463</xdr:rowOff>
    </xdr:from>
    <xdr:ext cx="762000" cy="259045"/>
    <xdr:sp macro="" textlink="">
      <xdr:nvSpPr>
        <xdr:cNvPr id="118" name="テキスト ボックス 117">
          <a:extLst>
            <a:ext uri="{FF2B5EF4-FFF2-40B4-BE49-F238E27FC236}">
              <a16:creationId xmlns:a16="http://schemas.microsoft.com/office/drawing/2014/main" xmlns="" id="{00000000-0008-0000-0500-000076000000}"/>
            </a:ext>
          </a:extLst>
        </xdr:cNvPr>
        <xdr:cNvSpPr txBox="1"/>
      </xdr:nvSpPr>
      <xdr:spPr>
        <a:xfrm>
          <a:off x="39243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199611</xdr:rowOff>
    </xdr:from>
    <xdr:to>
      <xdr:col>18</xdr:col>
      <xdr:colOff>177800</xdr:colOff>
      <xdr:row>35</xdr:row>
      <xdr:rowOff>282631</xdr:rowOff>
    </xdr:to>
    <xdr:cxnSp macro="">
      <xdr:nvCxnSpPr>
        <xdr:cNvPr id="119" name="直線コネクタ 118">
          <a:extLst>
            <a:ext uri="{FF2B5EF4-FFF2-40B4-BE49-F238E27FC236}">
              <a16:creationId xmlns:a16="http://schemas.microsoft.com/office/drawing/2014/main" xmlns="" id="{00000000-0008-0000-0500-000077000000}"/>
            </a:ext>
          </a:extLst>
        </xdr:cNvPr>
        <xdr:cNvCxnSpPr/>
      </xdr:nvCxnSpPr>
      <xdr:spPr bwMode="auto">
        <a:xfrm flipV="1">
          <a:off x="2908300" y="6809961"/>
          <a:ext cx="698500" cy="83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275162</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32258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303504</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2527300" y="657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200444</xdr:rowOff>
    </xdr:from>
    <xdr:to>
      <xdr:col>29</xdr:col>
      <xdr:colOff>177800</xdr:colOff>
      <xdr:row>35</xdr:row>
      <xdr:rowOff>302044</xdr:rowOff>
    </xdr:to>
    <xdr:sp macro="" textlink="">
      <xdr:nvSpPr>
        <xdr:cNvPr id="129" name="楕円 128">
          <a:extLst>
            <a:ext uri="{FF2B5EF4-FFF2-40B4-BE49-F238E27FC236}">
              <a16:creationId xmlns:a16="http://schemas.microsoft.com/office/drawing/2014/main" xmlns="" id="{00000000-0008-0000-0500-000081000000}"/>
            </a:ext>
          </a:extLst>
        </xdr:cNvPr>
        <xdr:cNvSpPr/>
      </xdr:nvSpPr>
      <xdr:spPr bwMode="auto">
        <a:xfrm>
          <a:off x="5600700" y="6810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172521</xdr:rowOff>
    </xdr:from>
    <xdr:ext cx="762000" cy="259045"/>
    <xdr:sp macro="" textlink="">
      <xdr:nvSpPr>
        <xdr:cNvPr id="130" name="人口1人当たり決算額の推移該当値テキスト445">
          <a:extLst>
            <a:ext uri="{FF2B5EF4-FFF2-40B4-BE49-F238E27FC236}">
              <a16:creationId xmlns:a16="http://schemas.microsoft.com/office/drawing/2014/main" xmlns="" id="{00000000-0008-0000-0500-000082000000}"/>
            </a:ext>
          </a:extLst>
        </xdr:cNvPr>
        <xdr:cNvSpPr txBox="1"/>
      </xdr:nvSpPr>
      <xdr:spPr>
        <a:xfrm>
          <a:off x="5740400" y="6782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233599</xdr:rowOff>
    </xdr:from>
    <xdr:to>
      <xdr:col>26</xdr:col>
      <xdr:colOff>101600</xdr:colOff>
      <xdr:row>35</xdr:row>
      <xdr:rowOff>335199</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4953000" y="6843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319976</xdr:rowOff>
    </xdr:from>
    <xdr:ext cx="7366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4622800" y="6930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174277</xdr:rowOff>
    </xdr:from>
    <xdr:to>
      <xdr:col>22</xdr:col>
      <xdr:colOff>165100</xdr:colOff>
      <xdr:row>35</xdr:row>
      <xdr:rowOff>275877</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4254500" y="6784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286054</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3924300" y="655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148811</xdr:rowOff>
    </xdr:from>
    <xdr:to>
      <xdr:col>19</xdr:col>
      <xdr:colOff>38100</xdr:colOff>
      <xdr:row>35</xdr:row>
      <xdr:rowOff>250411</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3556000" y="6759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260588</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3225800" y="652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231831</xdr:rowOff>
    </xdr:from>
    <xdr:to>
      <xdr:col>15</xdr:col>
      <xdr:colOff>101600</xdr:colOff>
      <xdr:row>35</xdr:row>
      <xdr:rowOff>333431</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2857500" y="6842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318208</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2527300" y="6928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山形県大蔵村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3,170
3,153
211.63
4,476,905
4,336,735
99,670
2,184,900
4,618,897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xmlns=""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xmlns=""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xmlns=""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xmlns=""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xmlns=""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xmlns=""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xmlns=""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xmlns=""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xmlns=""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xmlns=""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xmlns=""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xmlns=""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xmlns=""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a:extLst>
            <a:ext uri="{FF2B5EF4-FFF2-40B4-BE49-F238E27FC236}">
              <a16:creationId xmlns:a16="http://schemas.microsoft.com/office/drawing/2014/main" xmlns="" id="{00000000-0008-0000-0600-000038000000}"/>
            </a:ext>
          </a:extLst>
        </xdr:cNvPr>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a:extLst>
            <a:ext uri="{FF2B5EF4-FFF2-40B4-BE49-F238E27FC236}">
              <a16:creationId xmlns:a16="http://schemas.microsoft.com/office/drawing/2014/main" xmlns="" id="{00000000-0008-0000-0600-000039000000}"/>
            </a:ext>
          </a:extLst>
        </xdr:cNvPr>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a:extLst>
            <a:ext uri="{FF2B5EF4-FFF2-40B4-BE49-F238E27FC236}">
              <a16:creationId xmlns:a16="http://schemas.microsoft.com/office/drawing/2014/main" xmlns="" id="{00000000-0008-0000-0600-00003A000000}"/>
            </a:ext>
          </a:extLst>
        </xdr:cNvPr>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a:extLst>
            <a:ext uri="{FF2B5EF4-FFF2-40B4-BE49-F238E27FC236}">
              <a16:creationId xmlns:a16="http://schemas.microsoft.com/office/drawing/2014/main" xmlns="" id="{00000000-0008-0000-0600-00003B000000}"/>
            </a:ext>
          </a:extLst>
        </xdr:cNvPr>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118002</xdr:rowOff>
    </xdr:from>
    <xdr:to>
      <xdr:col>24</xdr:col>
      <xdr:colOff>63500</xdr:colOff>
      <xdr:row>36</xdr:row>
      <xdr:rowOff>133393</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flipV="1">
          <a:off x="3797300" y="6290202"/>
          <a:ext cx="838200" cy="1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109149</xdr:rowOff>
    </xdr:from>
    <xdr:ext cx="599010" cy="259045"/>
    <xdr:sp macro="" textlink="">
      <xdr:nvSpPr>
        <xdr:cNvPr id="61" name="人件費平均値テキスト">
          <a:extLst>
            <a:ext uri="{FF2B5EF4-FFF2-40B4-BE49-F238E27FC236}">
              <a16:creationId xmlns:a16="http://schemas.microsoft.com/office/drawing/2014/main" xmlns="" id="{00000000-0008-0000-0600-00003D000000}"/>
            </a:ext>
          </a:extLst>
        </xdr:cNvPr>
        <xdr:cNvSpPr txBox="1"/>
      </xdr:nvSpPr>
      <xdr:spPr>
        <a:xfrm>
          <a:off x="4686300" y="6281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a:extLst>
            <a:ext uri="{FF2B5EF4-FFF2-40B4-BE49-F238E27FC236}">
              <a16:creationId xmlns:a16="http://schemas.microsoft.com/office/drawing/2014/main" xmlns="" id="{00000000-0008-0000-0600-00003E000000}"/>
            </a:ext>
          </a:extLst>
        </xdr:cNvPr>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133393</xdr:rowOff>
    </xdr:from>
    <xdr:to>
      <xdr:col>19</xdr:col>
      <xdr:colOff>177800</xdr:colOff>
      <xdr:row>36</xdr:row>
      <xdr:rowOff>141689</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flipV="1">
          <a:off x="2908300" y="6305593"/>
          <a:ext cx="889000" cy="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a:extLst>
            <a:ext uri="{FF2B5EF4-FFF2-40B4-BE49-F238E27FC236}">
              <a16:creationId xmlns:a16="http://schemas.microsoft.com/office/drawing/2014/main" xmlns="" id="{00000000-0008-0000-0600-000040000000}"/>
            </a:ext>
          </a:extLst>
        </xdr:cNvPr>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65991</xdr:rowOff>
    </xdr:from>
    <xdr:ext cx="599010" cy="259045"/>
    <xdr:sp macro="" textlink="">
      <xdr:nvSpPr>
        <xdr:cNvPr id="65" name="テキスト ボックス 64">
          <a:extLst>
            <a:ext uri="{FF2B5EF4-FFF2-40B4-BE49-F238E27FC236}">
              <a16:creationId xmlns:a16="http://schemas.microsoft.com/office/drawing/2014/main" xmlns="" id="{00000000-0008-0000-0600-000041000000}"/>
            </a:ext>
          </a:extLst>
        </xdr:cNvPr>
        <xdr:cNvSpPr txBox="1"/>
      </xdr:nvSpPr>
      <xdr:spPr>
        <a:xfrm>
          <a:off x="3497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141689</xdr:rowOff>
    </xdr:from>
    <xdr:to>
      <xdr:col>15</xdr:col>
      <xdr:colOff>50800</xdr:colOff>
      <xdr:row>36</xdr:row>
      <xdr:rowOff>143720</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flipV="1">
          <a:off x="2019300" y="6313889"/>
          <a:ext cx="889000" cy="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67834</xdr:rowOff>
    </xdr:from>
    <xdr:ext cx="599010"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2608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143720</xdr:rowOff>
    </xdr:from>
    <xdr:to>
      <xdr:col>10</xdr:col>
      <xdr:colOff>114300</xdr:colOff>
      <xdr:row>36</xdr:row>
      <xdr:rowOff>147863</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flipV="1">
          <a:off x="1130300" y="6315920"/>
          <a:ext cx="889000" cy="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67906</xdr:rowOff>
    </xdr:from>
    <xdr:ext cx="599010"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1719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a:extLst>
            <a:ext uri="{FF2B5EF4-FFF2-40B4-BE49-F238E27FC236}">
              <a16:creationId xmlns:a16="http://schemas.microsoft.com/office/drawing/2014/main" xmlns="" id="{00000000-0008-0000-0600-000048000000}"/>
            </a:ext>
          </a:extLst>
        </xdr:cNvPr>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72747</xdr:rowOff>
    </xdr:from>
    <xdr:ext cx="599010" cy="259045"/>
    <xdr:sp macro="" textlink="">
      <xdr:nvSpPr>
        <xdr:cNvPr id="73" name="テキスト ボックス 72">
          <a:extLst>
            <a:ext uri="{FF2B5EF4-FFF2-40B4-BE49-F238E27FC236}">
              <a16:creationId xmlns:a16="http://schemas.microsoft.com/office/drawing/2014/main" xmlns="" id="{00000000-0008-0000-0600-000049000000}"/>
            </a:ext>
          </a:extLst>
        </xdr:cNvPr>
        <xdr:cNvSpPr txBox="1"/>
      </xdr:nvSpPr>
      <xdr:spPr>
        <a:xfrm>
          <a:off x="830795" y="641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67202</xdr:rowOff>
    </xdr:from>
    <xdr:to>
      <xdr:col>24</xdr:col>
      <xdr:colOff>114300</xdr:colOff>
      <xdr:row>36</xdr:row>
      <xdr:rowOff>168802</xdr:rowOff>
    </xdr:to>
    <xdr:sp macro="" textlink="">
      <xdr:nvSpPr>
        <xdr:cNvPr id="79" name="楕円 78">
          <a:extLst>
            <a:ext uri="{FF2B5EF4-FFF2-40B4-BE49-F238E27FC236}">
              <a16:creationId xmlns:a16="http://schemas.microsoft.com/office/drawing/2014/main" xmlns="" id="{00000000-0008-0000-0600-00004F000000}"/>
            </a:ext>
          </a:extLst>
        </xdr:cNvPr>
        <xdr:cNvSpPr/>
      </xdr:nvSpPr>
      <xdr:spPr>
        <a:xfrm>
          <a:off x="4584700" y="623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90079</xdr:rowOff>
    </xdr:from>
    <xdr:ext cx="599010" cy="259045"/>
    <xdr:sp macro="" textlink="">
      <xdr:nvSpPr>
        <xdr:cNvPr id="80" name="人件費該当値テキスト">
          <a:extLst>
            <a:ext uri="{FF2B5EF4-FFF2-40B4-BE49-F238E27FC236}">
              <a16:creationId xmlns:a16="http://schemas.microsoft.com/office/drawing/2014/main" xmlns="" id="{00000000-0008-0000-0600-000050000000}"/>
            </a:ext>
          </a:extLst>
        </xdr:cNvPr>
        <xdr:cNvSpPr txBox="1"/>
      </xdr:nvSpPr>
      <xdr:spPr>
        <a:xfrm>
          <a:off x="4686300" y="6090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82593</xdr:rowOff>
    </xdr:from>
    <xdr:to>
      <xdr:col>20</xdr:col>
      <xdr:colOff>38100</xdr:colOff>
      <xdr:row>37</xdr:row>
      <xdr:rowOff>12743</xdr:rowOff>
    </xdr:to>
    <xdr:sp macro="" textlink="">
      <xdr:nvSpPr>
        <xdr:cNvPr id="81" name="楕円 80">
          <a:extLst>
            <a:ext uri="{FF2B5EF4-FFF2-40B4-BE49-F238E27FC236}">
              <a16:creationId xmlns:a16="http://schemas.microsoft.com/office/drawing/2014/main" xmlns="" id="{00000000-0008-0000-0600-000051000000}"/>
            </a:ext>
          </a:extLst>
        </xdr:cNvPr>
        <xdr:cNvSpPr/>
      </xdr:nvSpPr>
      <xdr:spPr>
        <a:xfrm>
          <a:off x="3746500" y="625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29270</xdr:rowOff>
    </xdr:from>
    <xdr:ext cx="599010" cy="259045"/>
    <xdr:sp macro="" textlink="">
      <xdr:nvSpPr>
        <xdr:cNvPr id="82" name="テキスト ボックス 81">
          <a:extLst>
            <a:ext uri="{FF2B5EF4-FFF2-40B4-BE49-F238E27FC236}">
              <a16:creationId xmlns:a16="http://schemas.microsoft.com/office/drawing/2014/main" xmlns="" id="{00000000-0008-0000-0600-000052000000}"/>
            </a:ext>
          </a:extLst>
        </xdr:cNvPr>
        <xdr:cNvSpPr txBox="1"/>
      </xdr:nvSpPr>
      <xdr:spPr>
        <a:xfrm>
          <a:off x="3497795" y="6030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90889</xdr:rowOff>
    </xdr:from>
    <xdr:to>
      <xdr:col>15</xdr:col>
      <xdr:colOff>101600</xdr:colOff>
      <xdr:row>37</xdr:row>
      <xdr:rowOff>21039</xdr:rowOff>
    </xdr:to>
    <xdr:sp macro="" textlink="">
      <xdr:nvSpPr>
        <xdr:cNvPr id="83" name="楕円 82">
          <a:extLst>
            <a:ext uri="{FF2B5EF4-FFF2-40B4-BE49-F238E27FC236}">
              <a16:creationId xmlns:a16="http://schemas.microsoft.com/office/drawing/2014/main" xmlns="" id="{00000000-0008-0000-0600-000053000000}"/>
            </a:ext>
          </a:extLst>
        </xdr:cNvPr>
        <xdr:cNvSpPr/>
      </xdr:nvSpPr>
      <xdr:spPr>
        <a:xfrm>
          <a:off x="2857500" y="626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37566</xdr:rowOff>
    </xdr:from>
    <xdr:ext cx="599010" cy="259045"/>
    <xdr:sp macro="" textlink="">
      <xdr:nvSpPr>
        <xdr:cNvPr id="84" name="テキスト ボックス 83">
          <a:extLst>
            <a:ext uri="{FF2B5EF4-FFF2-40B4-BE49-F238E27FC236}">
              <a16:creationId xmlns:a16="http://schemas.microsoft.com/office/drawing/2014/main" xmlns="" id="{00000000-0008-0000-0600-000054000000}"/>
            </a:ext>
          </a:extLst>
        </xdr:cNvPr>
        <xdr:cNvSpPr txBox="1"/>
      </xdr:nvSpPr>
      <xdr:spPr>
        <a:xfrm>
          <a:off x="2608795" y="603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92920</xdr:rowOff>
    </xdr:from>
    <xdr:to>
      <xdr:col>10</xdr:col>
      <xdr:colOff>165100</xdr:colOff>
      <xdr:row>37</xdr:row>
      <xdr:rowOff>23070</xdr:rowOff>
    </xdr:to>
    <xdr:sp macro="" textlink="">
      <xdr:nvSpPr>
        <xdr:cNvPr id="85" name="楕円 84">
          <a:extLst>
            <a:ext uri="{FF2B5EF4-FFF2-40B4-BE49-F238E27FC236}">
              <a16:creationId xmlns:a16="http://schemas.microsoft.com/office/drawing/2014/main" xmlns="" id="{00000000-0008-0000-0600-000055000000}"/>
            </a:ext>
          </a:extLst>
        </xdr:cNvPr>
        <xdr:cNvSpPr/>
      </xdr:nvSpPr>
      <xdr:spPr>
        <a:xfrm>
          <a:off x="1968500" y="62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39597</xdr:rowOff>
    </xdr:from>
    <xdr:ext cx="599010" cy="259045"/>
    <xdr:sp macro="" textlink="">
      <xdr:nvSpPr>
        <xdr:cNvPr id="86" name="テキスト ボックス 85">
          <a:extLst>
            <a:ext uri="{FF2B5EF4-FFF2-40B4-BE49-F238E27FC236}">
              <a16:creationId xmlns:a16="http://schemas.microsoft.com/office/drawing/2014/main" xmlns="" id="{00000000-0008-0000-0600-000056000000}"/>
            </a:ext>
          </a:extLst>
        </xdr:cNvPr>
        <xdr:cNvSpPr txBox="1"/>
      </xdr:nvSpPr>
      <xdr:spPr>
        <a:xfrm>
          <a:off x="1719795" y="604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97063</xdr:rowOff>
    </xdr:from>
    <xdr:to>
      <xdr:col>6</xdr:col>
      <xdr:colOff>38100</xdr:colOff>
      <xdr:row>37</xdr:row>
      <xdr:rowOff>27213</xdr:rowOff>
    </xdr:to>
    <xdr:sp macro="" textlink="">
      <xdr:nvSpPr>
        <xdr:cNvPr id="87" name="楕円 86">
          <a:extLst>
            <a:ext uri="{FF2B5EF4-FFF2-40B4-BE49-F238E27FC236}">
              <a16:creationId xmlns:a16="http://schemas.microsoft.com/office/drawing/2014/main" xmlns="" id="{00000000-0008-0000-0600-000057000000}"/>
            </a:ext>
          </a:extLst>
        </xdr:cNvPr>
        <xdr:cNvSpPr/>
      </xdr:nvSpPr>
      <xdr:spPr>
        <a:xfrm>
          <a:off x="1079500" y="626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43740</xdr:rowOff>
    </xdr:from>
    <xdr:ext cx="599010" cy="259045"/>
    <xdr:sp macro="" textlink="">
      <xdr:nvSpPr>
        <xdr:cNvPr id="88" name="テキスト ボックス 87">
          <a:extLst>
            <a:ext uri="{FF2B5EF4-FFF2-40B4-BE49-F238E27FC236}">
              <a16:creationId xmlns:a16="http://schemas.microsoft.com/office/drawing/2014/main" xmlns="" id="{00000000-0008-0000-0600-000058000000}"/>
            </a:ext>
          </a:extLst>
        </xdr:cNvPr>
        <xdr:cNvSpPr txBox="1"/>
      </xdr:nvSpPr>
      <xdr:spPr>
        <a:xfrm>
          <a:off x="830795" y="604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xmlns=""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xmlns=""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xmlns=""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xmlns=""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a:extLst>
            <a:ext uri="{FF2B5EF4-FFF2-40B4-BE49-F238E27FC236}">
              <a16:creationId xmlns:a16="http://schemas.microsoft.com/office/drawing/2014/main" xmlns="" id="{00000000-0008-0000-0600-000073000000}"/>
            </a:ext>
          </a:extLst>
        </xdr:cNvPr>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a:extLst>
            <a:ext uri="{FF2B5EF4-FFF2-40B4-BE49-F238E27FC236}">
              <a16:creationId xmlns:a16="http://schemas.microsoft.com/office/drawing/2014/main" xmlns="" id="{00000000-0008-0000-0600-000075000000}"/>
            </a:ext>
          </a:extLst>
        </xdr:cNvPr>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114529</xdr:rowOff>
    </xdr:from>
    <xdr:to>
      <xdr:col>24</xdr:col>
      <xdr:colOff>63500</xdr:colOff>
      <xdr:row>57</xdr:row>
      <xdr:rowOff>136167</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flipV="1">
          <a:off x="3797300" y="9887179"/>
          <a:ext cx="838200" cy="2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55473</xdr:rowOff>
    </xdr:from>
    <xdr:ext cx="599010" cy="259045"/>
    <xdr:sp macro="" textlink="">
      <xdr:nvSpPr>
        <xdr:cNvPr id="120" name="物件費平均値テキスト">
          <a:extLst>
            <a:ext uri="{FF2B5EF4-FFF2-40B4-BE49-F238E27FC236}">
              <a16:creationId xmlns:a16="http://schemas.microsoft.com/office/drawing/2014/main" xmlns="" id="{00000000-0008-0000-0600-000078000000}"/>
            </a:ext>
          </a:extLst>
        </xdr:cNvPr>
        <xdr:cNvSpPr txBox="1"/>
      </xdr:nvSpPr>
      <xdr:spPr>
        <a:xfrm>
          <a:off x="4686300" y="9656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a:extLst>
            <a:ext uri="{FF2B5EF4-FFF2-40B4-BE49-F238E27FC236}">
              <a16:creationId xmlns:a16="http://schemas.microsoft.com/office/drawing/2014/main" xmlns="" id="{00000000-0008-0000-0600-000079000000}"/>
            </a:ext>
          </a:extLst>
        </xdr:cNvPr>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136167</xdr:rowOff>
    </xdr:from>
    <xdr:to>
      <xdr:col>19</xdr:col>
      <xdr:colOff>177800</xdr:colOff>
      <xdr:row>57</xdr:row>
      <xdr:rowOff>145399</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flipV="1">
          <a:off x="2908300" y="9908817"/>
          <a:ext cx="889000" cy="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158092</xdr:rowOff>
    </xdr:from>
    <xdr:ext cx="599010" cy="259045"/>
    <xdr:sp macro="" textlink="">
      <xdr:nvSpPr>
        <xdr:cNvPr id="124" name="テキスト ボックス 123">
          <a:extLst>
            <a:ext uri="{FF2B5EF4-FFF2-40B4-BE49-F238E27FC236}">
              <a16:creationId xmlns:a16="http://schemas.microsoft.com/office/drawing/2014/main" xmlns="" id="{00000000-0008-0000-0600-00007C000000}"/>
            </a:ext>
          </a:extLst>
        </xdr:cNvPr>
        <xdr:cNvSpPr txBox="1"/>
      </xdr:nvSpPr>
      <xdr:spPr>
        <a:xfrm>
          <a:off x="3497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145399</xdr:rowOff>
    </xdr:from>
    <xdr:to>
      <xdr:col>15</xdr:col>
      <xdr:colOff>50800</xdr:colOff>
      <xdr:row>58</xdr:row>
      <xdr:rowOff>3880</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flipV="1">
          <a:off x="2019300" y="9918049"/>
          <a:ext cx="889000" cy="2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a:extLst>
            <a:ext uri="{FF2B5EF4-FFF2-40B4-BE49-F238E27FC236}">
              <a16:creationId xmlns:a16="http://schemas.microsoft.com/office/drawing/2014/main" xmlns="" id="{00000000-0008-0000-0600-00007E000000}"/>
            </a:ext>
          </a:extLst>
        </xdr:cNvPr>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169163</xdr:rowOff>
    </xdr:from>
    <xdr:ext cx="599010"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2608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152267</xdr:rowOff>
    </xdr:from>
    <xdr:to>
      <xdr:col>10</xdr:col>
      <xdr:colOff>114300</xdr:colOff>
      <xdr:row>58</xdr:row>
      <xdr:rowOff>3880</xdr:rowOff>
    </xdr:to>
    <xdr:cxnSp macro="">
      <xdr:nvCxnSpPr>
        <xdr:cNvPr id="128" name="直線コネクタ 127">
          <a:extLst>
            <a:ext uri="{FF2B5EF4-FFF2-40B4-BE49-F238E27FC236}">
              <a16:creationId xmlns:a16="http://schemas.microsoft.com/office/drawing/2014/main" xmlns="" id="{00000000-0008-0000-0600-000080000000}"/>
            </a:ext>
          </a:extLst>
        </xdr:cNvPr>
        <xdr:cNvCxnSpPr/>
      </xdr:nvCxnSpPr>
      <xdr:spPr>
        <a:xfrm>
          <a:off x="1130300" y="9924917"/>
          <a:ext cx="889000" cy="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a:extLst>
            <a:ext uri="{FF2B5EF4-FFF2-40B4-BE49-F238E27FC236}">
              <a16:creationId xmlns:a16="http://schemas.microsoft.com/office/drawing/2014/main" xmlns="" id="{00000000-0008-0000-0600-000081000000}"/>
            </a:ext>
          </a:extLst>
        </xdr:cNvPr>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170673</xdr:rowOff>
    </xdr:from>
    <xdr:ext cx="59901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1719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a:extLst>
            <a:ext uri="{FF2B5EF4-FFF2-40B4-BE49-F238E27FC236}">
              <a16:creationId xmlns:a16="http://schemas.microsoft.com/office/drawing/2014/main" xmlns="" id="{00000000-0008-0000-0600-000083000000}"/>
            </a:ext>
          </a:extLst>
        </xdr:cNvPr>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26374</xdr:rowOff>
    </xdr:from>
    <xdr:ext cx="59901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830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63729</xdr:rowOff>
    </xdr:from>
    <xdr:to>
      <xdr:col>24</xdr:col>
      <xdr:colOff>114300</xdr:colOff>
      <xdr:row>57</xdr:row>
      <xdr:rowOff>165329</xdr:rowOff>
    </xdr:to>
    <xdr:sp macro="" textlink="">
      <xdr:nvSpPr>
        <xdr:cNvPr id="138" name="楕円 137">
          <a:extLst>
            <a:ext uri="{FF2B5EF4-FFF2-40B4-BE49-F238E27FC236}">
              <a16:creationId xmlns:a16="http://schemas.microsoft.com/office/drawing/2014/main" xmlns="" id="{00000000-0008-0000-0600-00008A000000}"/>
            </a:ext>
          </a:extLst>
        </xdr:cNvPr>
        <xdr:cNvSpPr/>
      </xdr:nvSpPr>
      <xdr:spPr>
        <a:xfrm>
          <a:off x="4584700" y="983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42156</xdr:rowOff>
    </xdr:from>
    <xdr:ext cx="599010" cy="259045"/>
    <xdr:sp macro="" textlink="">
      <xdr:nvSpPr>
        <xdr:cNvPr id="139" name="物件費該当値テキスト">
          <a:extLst>
            <a:ext uri="{FF2B5EF4-FFF2-40B4-BE49-F238E27FC236}">
              <a16:creationId xmlns:a16="http://schemas.microsoft.com/office/drawing/2014/main" xmlns="" id="{00000000-0008-0000-0600-00008B000000}"/>
            </a:ext>
          </a:extLst>
        </xdr:cNvPr>
        <xdr:cNvSpPr txBox="1"/>
      </xdr:nvSpPr>
      <xdr:spPr>
        <a:xfrm>
          <a:off x="4686300" y="9814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85367</xdr:rowOff>
    </xdr:from>
    <xdr:to>
      <xdr:col>20</xdr:col>
      <xdr:colOff>38100</xdr:colOff>
      <xdr:row>58</xdr:row>
      <xdr:rowOff>15517</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3746500" y="985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6644</xdr:rowOff>
    </xdr:from>
    <xdr:ext cx="599010"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3497795" y="995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94599</xdr:rowOff>
    </xdr:from>
    <xdr:to>
      <xdr:col>15</xdr:col>
      <xdr:colOff>101600</xdr:colOff>
      <xdr:row>58</xdr:row>
      <xdr:rowOff>24749</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2857500" y="986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15876</xdr:rowOff>
    </xdr:from>
    <xdr:ext cx="599010"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2608795" y="995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124530</xdr:rowOff>
    </xdr:from>
    <xdr:to>
      <xdr:col>10</xdr:col>
      <xdr:colOff>165100</xdr:colOff>
      <xdr:row>58</xdr:row>
      <xdr:rowOff>54680</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1968500" y="989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45807</xdr:rowOff>
    </xdr:from>
    <xdr:ext cx="599010"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1719795" y="998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101467</xdr:rowOff>
    </xdr:from>
    <xdr:to>
      <xdr:col>6</xdr:col>
      <xdr:colOff>38100</xdr:colOff>
      <xdr:row>58</xdr:row>
      <xdr:rowOff>31617</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1079500" y="987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22744</xdr:rowOff>
    </xdr:from>
    <xdr:ext cx="599010"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830795" y="996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xmlns=""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xmlns=""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a:extLst>
            <a:ext uri="{FF2B5EF4-FFF2-40B4-BE49-F238E27FC236}">
              <a16:creationId xmlns:a16="http://schemas.microsoft.com/office/drawing/2014/main" xmlns="" id="{00000000-0008-0000-0600-0000AA000000}"/>
            </a:ext>
          </a:extLst>
        </xdr:cNvPr>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a:extLst>
            <a:ext uri="{FF2B5EF4-FFF2-40B4-BE49-F238E27FC236}">
              <a16:creationId xmlns:a16="http://schemas.microsoft.com/office/drawing/2014/main" xmlns="" id="{00000000-0008-0000-0600-0000AC000000}"/>
            </a:ext>
          </a:extLst>
        </xdr:cNvPr>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160128</xdr:rowOff>
    </xdr:from>
    <xdr:to>
      <xdr:col>24</xdr:col>
      <xdr:colOff>63500</xdr:colOff>
      <xdr:row>78</xdr:row>
      <xdr:rowOff>4153</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a:off x="3797300" y="13190328"/>
          <a:ext cx="838200" cy="186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124962</xdr:rowOff>
    </xdr:from>
    <xdr:ext cx="534377" cy="259045"/>
    <xdr:sp macro="" textlink="">
      <xdr:nvSpPr>
        <xdr:cNvPr id="175" name="維持補修費平均値テキスト">
          <a:extLst>
            <a:ext uri="{FF2B5EF4-FFF2-40B4-BE49-F238E27FC236}">
              <a16:creationId xmlns:a16="http://schemas.microsoft.com/office/drawing/2014/main" xmlns="" id="{00000000-0008-0000-0600-0000AF000000}"/>
            </a:ext>
          </a:extLst>
        </xdr:cNvPr>
        <xdr:cNvSpPr txBox="1"/>
      </xdr:nvSpPr>
      <xdr:spPr>
        <a:xfrm>
          <a:off x="4686300" y="13326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a:extLst>
            <a:ext uri="{FF2B5EF4-FFF2-40B4-BE49-F238E27FC236}">
              <a16:creationId xmlns:a16="http://schemas.microsoft.com/office/drawing/2014/main" xmlns="" id="{00000000-0008-0000-0600-0000B0000000}"/>
            </a:ext>
          </a:extLst>
        </xdr:cNvPr>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120599</xdr:rowOff>
    </xdr:from>
    <xdr:to>
      <xdr:col>19</xdr:col>
      <xdr:colOff>177800</xdr:colOff>
      <xdr:row>76</xdr:row>
      <xdr:rowOff>160128</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a:off x="2908300" y="13150799"/>
          <a:ext cx="889000" cy="3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a:extLst>
            <a:ext uri="{FF2B5EF4-FFF2-40B4-BE49-F238E27FC236}">
              <a16:creationId xmlns:a16="http://schemas.microsoft.com/office/drawing/2014/main" xmlns="" id="{00000000-0008-0000-0600-0000B2000000}"/>
            </a:ext>
          </a:extLst>
        </xdr:cNvPr>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58073</xdr:rowOff>
    </xdr:from>
    <xdr:ext cx="534377" cy="259045"/>
    <xdr:sp macro="" textlink="">
      <xdr:nvSpPr>
        <xdr:cNvPr id="179" name="テキスト ボックス 178">
          <a:extLst>
            <a:ext uri="{FF2B5EF4-FFF2-40B4-BE49-F238E27FC236}">
              <a16:creationId xmlns:a16="http://schemas.microsoft.com/office/drawing/2014/main" xmlns="" id="{00000000-0008-0000-0600-0000B3000000}"/>
            </a:ext>
          </a:extLst>
        </xdr:cNvPr>
        <xdr:cNvSpPr txBox="1"/>
      </xdr:nvSpPr>
      <xdr:spPr>
        <a:xfrm>
          <a:off x="3530111" y="1343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120599</xdr:rowOff>
    </xdr:from>
    <xdr:to>
      <xdr:col>15</xdr:col>
      <xdr:colOff>50800</xdr:colOff>
      <xdr:row>77</xdr:row>
      <xdr:rowOff>109232</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flipV="1">
          <a:off x="2019300" y="13150799"/>
          <a:ext cx="889000" cy="16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48299</xdr:rowOff>
    </xdr:from>
    <xdr:ext cx="534377"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2641111" y="1342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109232</xdr:rowOff>
    </xdr:from>
    <xdr:to>
      <xdr:col>10</xdr:col>
      <xdr:colOff>114300</xdr:colOff>
      <xdr:row>77</xdr:row>
      <xdr:rowOff>113302</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flipV="1">
          <a:off x="1130300" y="13310882"/>
          <a:ext cx="889000" cy="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65558</xdr:rowOff>
    </xdr:from>
    <xdr:ext cx="534377"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1752111" y="1343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72232</xdr:rowOff>
    </xdr:from>
    <xdr:ext cx="534377"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863111" y="1344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124803</xdr:rowOff>
    </xdr:from>
    <xdr:to>
      <xdr:col>24</xdr:col>
      <xdr:colOff>114300</xdr:colOff>
      <xdr:row>78</xdr:row>
      <xdr:rowOff>54953</xdr:rowOff>
    </xdr:to>
    <xdr:sp macro="" textlink="">
      <xdr:nvSpPr>
        <xdr:cNvPr id="193" name="楕円 192">
          <a:extLst>
            <a:ext uri="{FF2B5EF4-FFF2-40B4-BE49-F238E27FC236}">
              <a16:creationId xmlns:a16="http://schemas.microsoft.com/office/drawing/2014/main" xmlns="" id="{00000000-0008-0000-0600-0000C1000000}"/>
            </a:ext>
          </a:extLst>
        </xdr:cNvPr>
        <xdr:cNvSpPr/>
      </xdr:nvSpPr>
      <xdr:spPr>
        <a:xfrm>
          <a:off x="4584700" y="1332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147680</xdr:rowOff>
    </xdr:from>
    <xdr:ext cx="534377" cy="259045"/>
    <xdr:sp macro="" textlink="">
      <xdr:nvSpPr>
        <xdr:cNvPr id="194" name="維持補修費該当値テキスト">
          <a:extLst>
            <a:ext uri="{FF2B5EF4-FFF2-40B4-BE49-F238E27FC236}">
              <a16:creationId xmlns:a16="http://schemas.microsoft.com/office/drawing/2014/main" xmlns="" id="{00000000-0008-0000-0600-0000C2000000}"/>
            </a:ext>
          </a:extLst>
        </xdr:cNvPr>
        <xdr:cNvSpPr txBox="1"/>
      </xdr:nvSpPr>
      <xdr:spPr>
        <a:xfrm>
          <a:off x="4686300" y="1317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109328</xdr:rowOff>
    </xdr:from>
    <xdr:to>
      <xdr:col>20</xdr:col>
      <xdr:colOff>38100</xdr:colOff>
      <xdr:row>77</xdr:row>
      <xdr:rowOff>39478</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3746500" y="1313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56004</xdr:rowOff>
    </xdr:from>
    <xdr:ext cx="534377"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3530111" y="1291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69799</xdr:rowOff>
    </xdr:from>
    <xdr:to>
      <xdr:col>15</xdr:col>
      <xdr:colOff>101600</xdr:colOff>
      <xdr:row>76</xdr:row>
      <xdr:rowOff>171399</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2857500" y="1309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16475</xdr:rowOff>
    </xdr:from>
    <xdr:ext cx="534377"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2641111" y="1287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58432</xdr:rowOff>
    </xdr:from>
    <xdr:to>
      <xdr:col>10</xdr:col>
      <xdr:colOff>165100</xdr:colOff>
      <xdr:row>77</xdr:row>
      <xdr:rowOff>160032</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1968500" y="1326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5109</xdr:rowOff>
    </xdr:from>
    <xdr:ext cx="534377"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1752111" y="1303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62502</xdr:rowOff>
    </xdr:from>
    <xdr:to>
      <xdr:col>6</xdr:col>
      <xdr:colOff>38100</xdr:colOff>
      <xdr:row>77</xdr:row>
      <xdr:rowOff>164102</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1079500" y="1326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9179</xdr:rowOff>
    </xdr:from>
    <xdr:ext cx="534377"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863111" y="1303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xmlns=""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a:extLst>
            <a:ext uri="{FF2B5EF4-FFF2-40B4-BE49-F238E27FC236}">
              <a16:creationId xmlns:a16="http://schemas.microsoft.com/office/drawing/2014/main" xmlns="" id="{00000000-0008-0000-0600-0000E3000000}"/>
            </a:ext>
          </a:extLst>
        </xdr:cNvPr>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a:extLst>
            <a:ext uri="{FF2B5EF4-FFF2-40B4-BE49-F238E27FC236}">
              <a16:creationId xmlns:a16="http://schemas.microsoft.com/office/drawing/2014/main" xmlns="" id="{00000000-0008-0000-0600-0000E5000000}"/>
            </a:ext>
          </a:extLst>
        </xdr:cNvPr>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75929</xdr:rowOff>
    </xdr:from>
    <xdr:to>
      <xdr:col>24</xdr:col>
      <xdr:colOff>63500</xdr:colOff>
      <xdr:row>98</xdr:row>
      <xdr:rowOff>76191</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flipV="1">
          <a:off x="3797300" y="16878029"/>
          <a:ext cx="838200"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13825</xdr:rowOff>
    </xdr:from>
    <xdr:ext cx="534377" cy="259045"/>
    <xdr:sp macro="" textlink="">
      <xdr:nvSpPr>
        <xdr:cNvPr id="232" name="扶助費平均値テキスト">
          <a:extLst>
            <a:ext uri="{FF2B5EF4-FFF2-40B4-BE49-F238E27FC236}">
              <a16:creationId xmlns:a16="http://schemas.microsoft.com/office/drawing/2014/main" xmlns="" id="{00000000-0008-0000-0600-0000E8000000}"/>
            </a:ext>
          </a:extLst>
        </xdr:cNvPr>
        <xdr:cNvSpPr txBox="1"/>
      </xdr:nvSpPr>
      <xdr:spPr>
        <a:xfrm>
          <a:off x="4686300" y="16815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a:extLst>
            <a:ext uri="{FF2B5EF4-FFF2-40B4-BE49-F238E27FC236}">
              <a16:creationId xmlns:a16="http://schemas.microsoft.com/office/drawing/2014/main" xmlns="" id="{00000000-0008-0000-0600-0000E9000000}"/>
            </a:ext>
          </a:extLst>
        </xdr:cNvPr>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73980</xdr:rowOff>
    </xdr:from>
    <xdr:to>
      <xdr:col>19</xdr:col>
      <xdr:colOff>177800</xdr:colOff>
      <xdr:row>98</xdr:row>
      <xdr:rowOff>76191</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2908300" y="16876080"/>
          <a:ext cx="889000" cy="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a:extLst>
            <a:ext uri="{FF2B5EF4-FFF2-40B4-BE49-F238E27FC236}">
              <a16:creationId xmlns:a16="http://schemas.microsoft.com/office/drawing/2014/main" xmlns="" id="{00000000-0008-0000-0600-0000EB000000}"/>
            </a:ext>
          </a:extLst>
        </xdr:cNvPr>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132728</xdr:rowOff>
    </xdr:from>
    <xdr:ext cx="534377" cy="259045"/>
    <xdr:sp macro="" textlink="">
      <xdr:nvSpPr>
        <xdr:cNvPr id="236" name="テキスト ボックス 235">
          <a:extLst>
            <a:ext uri="{FF2B5EF4-FFF2-40B4-BE49-F238E27FC236}">
              <a16:creationId xmlns:a16="http://schemas.microsoft.com/office/drawing/2014/main" xmlns="" id="{00000000-0008-0000-0600-0000EC000000}"/>
            </a:ext>
          </a:extLst>
        </xdr:cNvPr>
        <xdr:cNvSpPr txBox="1"/>
      </xdr:nvSpPr>
      <xdr:spPr>
        <a:xfrm>
          <a:off x="3530111" y="1693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73980</xdr:rowOff>
    </xdr:from>
    <xdr:to>
      <xdr:col>15</xdr:col>
      <xdr:colOff>50800</xdr:colOff>
      <xdr:row>98</xdr:row>
      <xdr:rowOff>75867</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flipV="1">
          <a:off x="2019300" y="16876080"/>
          <a:ext cx="889000" cy="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129770</xdr:rowOff>
    </xdr:from>
    <xdr:ext cx="534377"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2641111" y="1693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75867</xdr:rowOff>
    </xdr:from>
    <xdr:to>
      <xdr:col>10</xdr:col>
      <xdr:colOff>114300</xdr:colOff>
      <xdr:row>98</xdr:row>
      <xdr:rowOff>80262</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1130300" y="16877967"/>
          <a:ext cx="889000" cy="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127919</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1752111" y="1693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138039</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863111" y="1694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25129</xdr:rowOff>
    </xdr:from>
    <xdr:to>
      <xdr:col>24</xdr:col>
      <xdr:colOff>114300</xdr:colOff>
      <xdr:row>98</xdr:row>
      <xdr:rowOff>126729</xdr:rowOff>
    </xdr:to>
    <xdr:sp macro="" textlink="">
      <xdr:nvSpPr>
        <xdr:cNvPr id="250" name="楕円 249">
          <a:extLst>
            <a:ext uri="{FF2B5EF4-FFF2-40B4-BE49-F238E27FC236}">
              <a16:creationId xmlns:a16="http://schemas.microsoft.com/office/drawing/2014/main" xmlns="" id="{00000000-0008-0000-0600-0000FA000000}"/>
            </a:ext>
          </a:extLst>
        </xdr:cNvPr>
        <xdr:cNvSpPr/>
      </xdr:nvSpPr>
      <xdr:spPr>
        <a:xfrm>
          <a:off x="4584700" y="1682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155956</xdr:rowOff>
    </xdr:from>
    <xdr:ext cx="534377" cy="259045"/>
    <xdr:sp macro="" textlink="">
      <xdr:nvSpPr>
        <xdr:cNvPr id="251" name="扶助費該当値テキスト">
          <a:extLst>
            <a:ext uri="{FF2B5EF4-FFF2-40B4-BE49-F238E27FC236}">
              <a16:creationId xmlns:a16="http://schemas.microsoft.com/office/drawing/2014/main" xmlns="" id="{00000000-0008-0000-0600-0000FB000000}"/>
            </a:ext>
          </a:extLst>
        </xdr:cNvPr>
        <xdr:cNvSpPr txBox="1"/>
      </xdr:nvSpPr>
      <xdr:spPr>
        <a:xfrm>
          <a:off x="4686300" y="1661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25391</xdr:rowOff>
    </xdr:from>
    <xdr:to>
      <xdr:col>20</xdr:col>
      <xdr:colOff>38100</xdr:colOff>
      <xdr:row>98</xdr:row>
      <xdr:rowOff>126991</xdr:rowOff>
    </xdr:to>
    <xdr:sp macro="" textlink="">
      <xdr:nvSpPr>
        <xdr:cNvPr id="252" name="楕円 251">
          <a:extLst>
            <a:ext uri="{FF2B5EF4-FFF2-40B4-BE49-F238E27FC236}">
              <a16:creationId xmlns:a16="http://schemas.microsoft.com/office/drawing/2014/main" xmlns="" id="{00000000-0008-0000-0600-0000FC000000}"/>
            </a:ext>
          </a:extLst>
        </xdr:cNvPr>
        <xdr:cNvSpPr/>
      </xdr:nvSpPr>
      <xdr:spPr>
        <a:xfrm>
          <a:off x="3746500" y="1682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143518</xdr:rowOff>
    </xdr:from>
    <xdr:ext cx="534377"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3530111" y="1660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23180</xdr:rowOff>
    </xdr:from>
    <xdr:to>
      <xdr:col>15</xdr:col>
      <xdr:colOff>101600</xdr:colOff>
      <xdr:row>98</xdr:row>
      <xdr:rowOff>124780</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2857500" y="1682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141307</xdr:rowOff>
    </xdr:from>
    <xdr:ext cx="534377"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2641111" y="1660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25067</xdr:rowOff>
    </xdr:from>
    <xdr:to>
      <xdr:col>10</xdr:col>
      <xdr:colOff>165100</xdr:colOff>
      <xdr:row>98</xdr:row>
      <xdr:rowOff>126667</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1968500" y="1682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143194</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1752111" y="1660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29462</xdr:rowOff>
    </xdr:from>
    <xdr:to>
      <xdr:col>6</xdr:col>
      <xdr:colOff>38100</xdr:colOff>
      <xdr:row>98</xdr:row>
      <xdr:rowOff>131062</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1079500" y="1683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147589</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863111" y="1660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xmlns=""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xmlns=""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xmlns=""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xmlns=""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xmlns=""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a:extLst>
            <a:ext uri="{FF2B5EF4-FFF2-40B4-BE49-F238E27FC236}">
              <a16:creationId xmlns:a16="http://schemas.microsoft.com/office/drawing/2014/main" xmlns="" id="{00000000-0008-0000-0600-00001E010000}"/>
            </a:ext>
          </a:extLst>
        </xdr:cNvPr>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a:extLst>
            <a:ext uri="{FF2B5EF4-FFF2-40B4-BE49-F238E27FC236}">
              <a16:creationId xmlns:a16="http://schemas.microsoft.com/office/drawing/2014/main" xmlns="" id="{00000000-0008-0000-0600-000020010000}"/>
            </a:ext>
          </a:extLst>
        </xdr:cNvPr>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54581</xdr:rowOff>
    </xdr:from>
    <xdr:to>
      <xdr:col>55</xdr:col>
      <xdr:colOff>0</xdr:colOff>
      <xdr:row>38</xdr:row>
      <xdr:rowOff>62051</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a:off x="9639300" y="6569681"/>
          <a:ext cx="838200" cy="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89240</xdr:rowOff>
    </xdr:from>
    <xdr:ext cx="599010" cy="259045"/>
    <xdr:sp macro="" textlink="">
      <xdr:nvSpPr>
        <xdr:cNvPr id="291" name="補助費等平均値テキスト">
          <a:extLst>
            <a:ext uri="{FF2B5EF4-FFF2-40B4-BE49-F238E27FC236}">
              <a16:creationId xmlns:a16="http://schemas.microsoft.com/office/drawing/2014/main" xmlns="" id="{00000000-0008-0000-0600-000023010000}"/>
            </a:ext>
          </a:extLst>
        </xdr:cNvPr>
        <xdr:cNvSpPr txBox="1"/>
      </xdr:nvSpPr>
      <xdr:spPr>
        <a:xfrm>
          <a:off x="10528300" y="6261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a:extLst>
            <a:ext uri="{FF2B5EF4-FFF2-40B4-BE49-F238E27FC236}">
              <a16:creationId xmlns:a16="http://schemas.microsoft.com/office/drawing/2014/main" xmlns="" id="{00000000-0008-0000-0600-000024010000}"/>
            </a:ext>
          </a:extLst>
        </xdr:cNvPr>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54581</xdr:rowOff>
    </xdr:from>
    <xdr:to>
      <xdr:col>50</xdr:col>
      <xdr:colOff>114300</xdr:colOff>
      <xdr:row>38</xdr:row>
      <xdr:rowOff>73537</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flipV="1">
          <a:off x="8750300" y="6569681"/>
          <a:ext cx="889000" cy="1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a:extLst>
            <a:ext uri="{FF2B5EF4-FFF2-40B4-BE49-F238E27FC236}">
              <a16:creationId xmlns:a16="http://schemas.microsoft.com/office/drawing/2014/main" xmlns="" id="{00000000-0008-0000-0600-000026010000}"/>
            </a:ext>
          </a:extLst>
        </xdr:cNvPr>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29217</xdr:rowOff>
    </xdr:from>
    <xdr:ext cx="599010" cy="259045"/>
    <xdr:sp macro="" textlink="">
      <xdr:nvSpPr>
        <xdr:cNvPr id="295" name="テキスト ボックス 294">
          <a:extLst>
            <a:ext uri="{FF2B5EF4-FFF2-40B4-BE49-F238E27FC236}">
              <a16:creationId xmlns:a16="http://schemas.microsoft.com/office/drawing/2014/main" xmlns="" id="{00000000-0008-0000-0600-000027010000}"/>
            </a:ext>
          </a:extLst>
        </xdr:cNvPr>
        <xdr:cNvSpPr txBox="1"/>
      </xdr:nvSpPr>
      <xdr:spPr>
        <a:xfrm>
          <a:off x="9339795" y="620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73537</xdr:rowOff>
    </xdr:from>
    <xdr:to>
      <xdr:col>45</xdr:col>
      <xdr:colOff>177800</xdr:colOff>
      <xdr:row>38</xdr:row>
      <xdr:rowOff>88366</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flipV="1">
          <a:off x="7861300" y="6588637"/>
          <a:ext cx="889000" cy="1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a:extLst>
            <a:ext uri="{FF2B5EF4-FFF2-40B4-BE49-F238E27FC236}">
              <a16:creationId xmlns:a16="http://schemas.microsoft.com/office/drawing/2014/main" xmlns="" id="{00000000-0008-0000-0600-000029010000}"/>
            </a:ext>
          </a:extLst>
        </xdr:cNvPr>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17586</xdr:rowOff>
    </xdr:from>
    <xdr:ext cx="599010"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8450795" y="6189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64945</xdr:rowOff>
    </xdr:from>
    <xdr:to>
      <xdr:col>41</xdr:col>
      <xdr:colOff>50800</xdr:colOff>
      <xdr:row>38</xdr:row>
      <xdr:rowOff>88366</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a:off x="6972300" y="6580045"/>
          <a:ext cx="889000" cy="2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41823</xdr:rowOff>
    </xdr:from>
    <xdr:ext cx="59901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7561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a:extLst>
            <a:ext uri="{FF2B5EF4-FFF2-40B4-BE49-F238E27FC236}">
              <a16:creationId xmlns:a16="http://schemas.microsoft.com/office/drawing/2014/main" xmlns="" id="{00000000-0008-0000-0600-00002E010000}"/>
            </a:ext>
          </a:extLst>
        </xdr:cNvPr>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51016</xdr:rowOff>
    </xdr:from>
    <xdr:ext cx="59901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6672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11251</xdr:rowOff>
    </xdr:from>
    <xdr:to>
      <xdr:col>55</xdr:col>
      <xdr:colOff>50800</xdr:colOff>
      <xdr:row>38</xdr:row>
      <xdr:rowOff>112851</xdr:rowOff>
    </xdr:to>
    <xdr:sp macro="" textlink="">
      <xdr:nvSpPr>
        <xdr:cNvPr id="309" name="楕円 308">
          <a:extLst>
            <a:ext uri="{FF2B5EF4-FFF2-40B4-BE49-F238E27FC236}">
              <a16:creationId xmlns:a16="http://schemas.microsoft.com/office/drawing/2014/main" xmlns="" id="{00000000-0008-0000-0600-000035010000}"/>
            </a:ext>
          </a:extLst>
        </xdr:cNvPr>
        <xdr:cNvSpPr/>
      </xdr:nvSpPr>
      <xdr:spPr>
        <a:xfrm>
          <a:off x="10426700" y="652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161128</xdr:rowOff>
    </xdr:from>
    <xdr:ext cx="599010" cy="259045"/>
    <xdr:sp macro="" textlink="">
      <xdr:nvSpPr>
        <xdr:cNvPr id="310" name="補助費等該当値テキスト">
          <a:extLst>
            <a:ext uri="{FF2B5EF4-FFF2-40B4-BE49-F238E27FC236}">
              <a16:creationId xmlns:a16="http://schemas.microsoft.com/office/drawing/2014/main" xmlns="" id="{00000000-0008-0000-0600-000036010000}"/>
            </a:ext>
          </a:extLst>
        </xdr:cNvPr>
        <xdr:cNvSpPr txBox="1"/>
      </xdr:nvSpPr>
      <xdr:spPr>
        <a:xfrm>
          <a:off x="10528300" y="650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3781</xdr:rowOff>
    </xdr:from>
    <xdr:to>
      <xdr:col>50</xdr:col>
      <xdr:colOff>165100</xdr:colOff>
      <xdr:row>38</xdr:row>
      <xdr:rowOff>105381</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9588500" y="651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96508</xdr:rowOff>
    </xdr:from>
    <xdr:ext cx="59901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9339795" y="661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22737</xdr:rowOff>
    </xdr:from>
    <xdr:to>
      <xdr:col>46</xdr:col>
      <xdr:colOff>38100</xdr:colOff>
      <xdr:row>38</xdr:row>
      <xdr:rowOff>124337</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8699500" y="653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115464</xdr:rowOff>
    </xdr:from>
    <xdr:ext cx="59901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8450795" y="6630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37566</xdr:rowOff>
    </xdr:from>
    <xdr:to>
      <xdr:col>41</xdr:col>
      <xdr:colOff>101600</xdr:colOff>
      <xdr:row>38</xdr:row>
      <xdr:rowOff>139166</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7810500" y="655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130293</xdr:rowOff>
    </xdr:from>
    <xdr:ext cx="599010"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7561795" y="6645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14145</xdr:rowOff>
    </xdr:from>
    <xdr:to>
      <xdr:col>36</xdr:col>
      <xdr:colOff>165100</xdr:colOff>
      <xdr:row>38</xdr:row>
      <xdr:rowOff>115745</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6921500" y="652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106872</xdr:rowOff>
    </xdr:from>
    <xdr:ext cx="599010"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6672795" y="662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xmlns=""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xmlns=""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a:extLst>
            <a:ext uri="{FF2B5EF4-FFF2-40B4-BE49-F238E27FC236}">
              <a16:creationId xmlns:a16="http://schemas.microsoft.com/office/drawing/2014/main" xmlns="" id="{00000000-0008-0000-0600-000057010000}"/>
            </a:ext>
          </a:extLst>
        </xdr:cNvPr>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a:extLst>
            <a:ext uri="{FF2B5EF4-FFF2-40B4-BE49-F238E27FC236}">
              <a16:creationId xmlns:a16="http://schemas.microsoft.com/office/drawing/2014/main" xmlns="" id="{00000000-0008-0000-0600-000059010000}"/>
            </a:ext>
          </a:extLst>
        </xdr:cNvPr>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136420</xdr:rowOff>
    </xdr:from>
    <xdr:to>
      <xdr:col>55</xdr:col>
      <xdr:colOff>0</xdr:colOff>
      <xdr:row>58</xdr:row>
      <xdr:rowOff>154432</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flipV="1">
          <a:off x="9639300" y="10080520"/>
          <a:ext cx="838200" cy="1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85726</xdr:rowOff>
    </xdr:from>
    <xdr:ext cx="599010" cy="259045"/>
    <xdr:sp macro="" textlink="">
      <xdr:nvSpPr>
        <xdr:cNvPr id="348" name="普通建設事業費平均値テキスト">
          <a:extLst>
            <a:ext uri="{FF2B5EF4-FFF2-40B4-BE49-F238E27FC236}">
              <a16:creationId xmlns:a16="http://schemas.microsoft.com/office/drawing/2014/main" xmlns="" id="{00000000-0008-0000-0600-00005C010000}"/>
            </a:ext>
          </a:extLst>
        </xdr:cNvPr>
        <xdr:cNvSpPr txBox="1"/>
      </xdr:nvSpPr>
      <xdr:spPr>
        <a:xfrm>
          <a:off x="10528300" y="9858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a:extLst>
            <a:ext uri="{FF2B5EF4-FFF2-40B4-BE49-F238E27FC236}">
              <a16:creationId xmlns:a16="http://schemas.microsoft.com/office/drawing/2014/main" xmlns="" id="{00000000-0008-0000-0600-00005D010000}"/>
            </a:ext>
          </a:extLst>
        </xdr:cNvPr>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99314</xdr:rowOff>
    </xdr:from>
    <xdr:to>
      <xdr:col>50</xdr:col>
      <xdr:colOff>114300</xdr:colOff>
      <xdr:row>58</xdr:row>
      <xdr:rowOff>154432</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a:off x="8750300" y="10043414"/>
          <a:ext cx="889000" cy="5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a:extLst>
            <a:ext uri="{FF2B5EF4-FFF2-40B4-BE49-F238E27FC236}">
              <a16:creationId xmlns:a16="http://schemas.microsoft.com/office/drawing/2014/main" xmlns="" id="{00000000-0008-0000-0600-00005F010000}"/>
            </a:ext>
          </a:extLst>
        </xdr:cNvPr>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8305</xdr:rowOff>
    </xdr:from>
    <xdr:ext cx="599010" cy="259045"/>
    <xdr:sp macro="" textlink="">
      <xdr:nvSpPr>
        <xdr:cNvPr id="352" name="テキスト ボックス 351">
          <a:extLst>
            <a:ext uri="{FF2B5EF4-FFF2-40B4-BE49-F238E27FC236}">
              <a16:creationId xmlns:a16="http://schemas.microsoft.com/office/drawing/2014/main" xmlns="" id="{00000000-0008-0000-0600-000060010000}"/>
            </a:ext>
          </a:extLst>
        </xdr:cNvPr>
        <xdr:cNvSpPr txBox="1"/>
      </xdr:nvSpPr>
      <xdr:spPr>
        <a:xfrm>
          <a:off x="9339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99314</xdr:rowOff>
    </xdr:from>
    <xdr:to>
      <xdr:col>45</xdr:col>
      <xdr:colOff>177800</xdr:colOff>
      <xdr:row>58</xdr:row>
      <xdr:rowOff>128904</xdr:rowOff>
    </xdr:to>
    <xdr:cxnSp macro="">
      <xdr:nvCxnSpPr>
        <xdr:cNvPr id="353" name="直線コネクタ 352">
          <a:extLst>
            <a:ext uri="{FF2B5EF4-FFF2-40B4-BE49-F238E27FC236}">
              <a16:creationId xmlns:a16="http://schemas.microsoft.com/office/drawing/2014/main" xmlns="" id="{00000000-0008-0000-0600-000061010000}"/>
            </a:ext>
          </a:extLst>
        </xdr:cNvPr>
        <xdr:cNvCxnSpPr/>
      </xdr:nvCxnSpPr>
      <xdr:spPr>
        <a:xfrm flipV="1">
          <a:off x="7861300" y="10043414"/>
          <a:ext cx="889000" cy="29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a:extLst>
            <a:ext uri="{FF2B5EF4-FFF2-40B4-BE49-F238E27FC236}">
              <a16:creationId xmlns:a16="http://schemas.microsoft.com/office/drawing/2014/main" xmlns="" id="{00000000-0008-0000-0600-000062010000}"/>
            </a:ext>
          </a:extLst>
        </xdr:cNvPr>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146890</xdr:rowOff>
    </xdr:from>
    <xdr:ext cx="599010" cy="259045"/>
    <xdr:sp macro="" textlink="">
      <xdr:nvSpPr>
        <xdr:cNvPr id="355" name="テキスト ボックス 354">
          <a:extLst>
            <a:ext uri="{FF2B5EF4-FFF2-40B4-BE49-F238E27FC236}">
              <a16:creationId xmlns:a16="http://schemas.microsoft.com/office/drawing/2014/main" xmlns="" id="{00000000-0008-0000-0600-000063010000}"/>
            </a:ext>
          </a:extLst>
        </xdr:cNvPr>
        <xdr:cNvSpPr txBox="1"/>
      </xdr:nvSpPr>
      <xdr:spPr>
        <a:xfrm>
          <a:off x="8450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128904</xdr:rowOff>
    </xdr:from>
    <xdr:to>
      <xdr:col>41</xdr:col>
      <xdr:colOff>50800</xdr:colOff>
      <xdr:row>58</xdr:row>
      <xdr:rowOff>151766</xdr:rowOff>
    </xdr:to>
    <xdr:cxnSp macro="">
      <xdr:nvCxnSpPr>
        <xdr:cNvPr id="356" name="直線コネクタ 355">
          <a:extLst>
            <a:ext uri="{FF2B5EF4-FFF2-40B4-BE49-F238E27FC236}">
              <a16:creationId xmlns:a16="http://schemas.microsoft.com/office/drawing/2014/main" xmlns="" id="{00000000-0008-0000-0600-000064010000}"/>
            </a:ext>
          </a:extLst>
        </xdr:cNvPr>
        <xdr:cNvCxnSpPr/>
      </xdr:nvCxnSpPr>
      <xdr:spPr>
        <a:xfrm flipV="1">
          <a:off x="6972300" y="10073004"/>
          <a:ext cx="889000" cy="2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546</xdr:rowOff>
    </xdr:from>
    <xdr:ext cx="59901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7561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a:extLst>
            <a:ext uri="{FF2B5EF4-FFF2-40B4-BE49-F238E27FC236}">
              <a16:creationId xmlns:a16="http://schemas.microsoft.com/office/drawing/2014/main" xmlns="" id="{00000000-0008-0000-0600-000067010000}"/>
            </a:ext>
          </a:extLst>
        </xdr:cNvPr>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4922</xdr:rowOff>
    </xdr:from>
    <xdr:ext cx="59901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6672795"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85620</xdr:rowOff>
    </xdr:from>
    <xdr:to>
      <xdr:col>55</xdr:col>
      <xdr:colOff>50800</xdr:colOff>
      <xdr:row>59</xdr:row>
      <xdr:rowOff>15770</xdr:rowOff>
    </xdr:to>
    <xdr:sp macro="" textlink="">
      <xdr:nvSpPr>
        <xdr:cNvPr id="366" name="楕円 365">
          <a:extLst>
            <a:ext uri="{FF2B5EF4-FFF2-40B4-BE49-F238E27FC236}">
              <a16:creationId xmlns:a16="http://schemas.microsoft.com/office/drawing/2014/main" xmlns="" id="{00000000-0008-0000-0600-00006E010000}"/>
            </a:ext>
          </a:extLst>
        </xdr:cNvPr>
        <xdr:cNvSpPr/>
      </xdr:nvSpPr>
      <xdr:spPr>
        <a:xfrm>
          <a:off x="10426700" y="1002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41277</xdr:rowOff>
    </xdr:from>
    <xdr:ext cx="599010" cy="259045"/>
    <xdr:sp macro="" textlink="">
      <xdr:nvSpPr>
        <xdr:cNvPr id="367" name="普通建設事業費該当値テキスト">
          <a:extLst>
            <a:ext uri="{FF2B5EF4-FFF2-40B4-BE49-F238E27FC236}">
              <a16:creationId xmlns:a16="http://schemas.microsoft.com/office/drawing/2014/main" xmlns="" id="{00000000-0008-0000-0600-00006F010000}"/>
            </a:ext>
          </a:extLst>
        </xdr:cNvPr>
        <xdr:cNvSpPr txBox="1"/>
      </xdr:nvSpPr>
      <xdr:spPr>
        <a:xfrm>
          <a:off x="10528300" y="998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103632</xdr:rowOff>
    </xdr:from>
    <xdr:to>
      <xdr:col>50</xdr:col>
      <xdr:colOff>165100</xdr:colOff>
      <xdr:row>59</xdr:row>
      <xdr:rowOff>33782</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9588500" y="1004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24909</xdr:rowOff>
    </xdr:from>
    <xdr:ext cx="59901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9339795" y="1014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48514</xdr:rowOff>
    </xdr:from>
    <xdr:to>
      <xdr:col>46</xdr:col>
      <xdr:colOff>38100</xdr:colOff>
      <xdr:row>58</xdr:row>
      <xdr:rowOff>150114</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8699500" y="999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166641</xdr:rowOff>
    </xdr:from>
    <xdr:ext cx="59901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8450795" y="9767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78104</xdr:rowOff>
    </xdr:from>
    <xdr:to>
      <xdr:col>41</xdr:col>
      <xdr:colOff>101600</xdr:colOff>
      <xdr:row>59</xdr:row>
      <xdr:rowOff>8254</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7810500" y="100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170831</xdr:rowOff>
    </xdr:from>
    <xdr:ext cx="599010"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7561795" y="10114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100966</xdr:rowOff>
    </xdr:from>
    <xdr:to>
      <xdr:col>36</xdr:col>
      <xdr:colOff>165100</xdr:colOff>
      <xdr:row>59</xdr:row>
      <xdr:rowOff>31116</xdr:rowOff>
    </xdr:to>
    <xdr:sp macro="" textlink="">
      <xdr:nvSpPr>
        <xdr:cNvPr id="374" name="楕円 373">
          <a:extLst>
            <a:ext uri="{FF2B5EF4-FFF2-40B4-BE49-F238E27FC236}">
              <a16:creationId xmlns:a16="http://schemas.microsoft.com/office/drawing/2014/main" xmlns="" id="{00000000-0008-0000-0600-000076010000}"/>
            </a:ext>
          </a:extLst>
        </xdr:cNvPr>
        <xdr:cNvSpPr/>
      </xdr:nvSpPr>
      <xdr:spPr>
        <a:xfrm>
          <a:off x="6921500" y="1004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22243</xdr:rowOff>
    </xdr:from>
    <xdr:ext cx="599010"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6672795" y="10137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xmlns=""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xmlns=""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a:extLst>
            <a:ext uri="{FF2B5EF4-FFF2-40B4-BE49-F238E27FC236}">
              <a16:creationId xmlns:a16="http://schemas.microsoft.com/office/drawing/2014/main" xmlns="" id="{00000000-0008-0000-0600-00008E010000}"/>
            </a:ext>
          </a:extLst>
        </xdr:cNvPr>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a:extLst>
            <a:ext uri="{FF2B5EF4-FFF2-40B4-BE49-F238E27FC236}">
              <a16:creationId xmlns:a16="http://schemas.microsoft.com/office/drawing/2014/main" xmlns="" id="{00000000-0008-0000-0600-000090010000}"/>
            </a:ext>
          </a:extLst>
        </xdr:cNvPr>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114455</xdr:rowOff>
    </xdr:from>
    <xdr:to>
      <xdr:col>55</xdr:col>
      <xdr:colOff>0</xdr:colOff>
      <xdr:row>78</xdr:row>
      <xdr:rowOff>128515</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flipV="1">
          <a:off x="9639300" y="13487555"/>
          <a:ext cx="838200" cy="1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76404</xdr:rowOff>
    </xdr:from>
    <xdr:ext cx="534377" cy="259045"/>
    <xdr:sp macro="" textlink="">
      <xdr:nvSpPr>
        <xdr:cNvPr id="403" name="普通建設事業費 （ うち新規整備　）平均値テキスト">
          <a:extLst>
            <a:ext uri="{FF2B5EF4-FFF2-40B4-BE49-F238E27FC236}">
              <a16:creationId xmlns:a16="http://schemas.microsoft.com/office/drawing/2014/main" xmlns="" id="{00000000-0008-0000-0600-000093010000}"/>
            </a:ext>
          </a:extLst>
        </xdr:cNvPr>
        <xdr:cNvSpPr txBox="1"/>
      </xdr:nvSpPr>
      <xdr:spPr>
        <a:xfrm>
          <a:off x="10528300" y="13278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a:extLst>
            <a:ext uri="{FF2B5EF4-FFF2-40B4-BE49-F238E27FC236}">
              <a16:creationId xmlns:a16="http://schemas.microsoft.com/office/drawing/2014/main" xmlns="" id="{00000000-0008-0000-0600-000094010000}"/>
            </a:ext>
          </a:extLst>
        </xdr:cNvPr>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85541</xdr:rowOff>
    </xdr:from>
    <xdr:to>
      <xdr:col>50</xdr:col>
      <xdr:colOff>114300</xdr:colOff>
      <xdr:row>78</xdr:row>
      <xdr:rowOff>128515</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8750300" y="13458641"/>
          <a:ext cx="889000" cy="4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a:extLst>
            <a:ext uri="{FF2B5EF4-FFF2-40B4-BE49-F238E27FC236}">
              <a16:creationId xmlns:a16="http://schemas.microsoft.com/office/drawing/2014/main" xmlns="" id="{00000000-0008-0000-0600-000096010000}"/>
            </a:ext>
          </a:extLst>
        </xdr:cNvPr>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3731</xdr:rowOff>
    </xdr:from>
    <xdr:ext cx="534377" cy="259045"/>
    <xdr:sp macro="" textlink="">
      <xdr:nvSpPr>
        <xdr:cNvPr id="407" name="テキスト ボックス 406">
          <a:extLst>
            <a:ext uri="{FF2B5EF4-FFF2-40B4-BE49-F238E27FC236}">
              <a16:creationId xmlns:a16="http://schemas.microsoft.com/office/drawing/2014/main" xmlns="" id="{00000000-0008-0000-0600-000097010000}"/>
            </a:ext>
          </a:extLst>
        </xdr:cNvPr>
        <xdr:cNvSpPr txBox="1"/>
      </xdr:nvSpPr>
      <xdr:spPr>
        <a:xfrm>
          <a:off x="9372111" y="132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85541</xdr:rowOff>
    </xdr:from>
    <xdr:to>
      <xdr:col>45</xdr:col>
      <xdr:colOff>177800</xdr:colOff>
      <xdr:row>78</xdr:row>
      <xdr:rowOff>135685</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flipV="1">
          <a:off x="7861300" y="13458641"/>
          <a:ext cx="889000" cy="50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a:extLst>
            <a:ext uri="{FF2B5EF4-FFF2-40B4-BE49-F238E27FC236}">
              <a16:creationId xmlns:a16="http://schemas.microsoft.com/office/drawing/2014/main" xmlns="" id="{00000000-0008-0000-0600-000099010000}"/>
            </a:ext>
          </a:extLst>
        </xdr:cNvPr>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145727</xdr:rowOff>
    </xdr:from>
    <xdr:ext cx="534377" cy="259045"/>
    <xdr:sp macro="" textlink="">
      <xdr:nvSpPr>
        <xdr:cNvPr id="410" name="テキスト ボックス 409">
          <a:extLst>
            <a:ext uri="{FF2B5EF4-FFF2-40B4-BE49-F238E27FC236}">
              <a16:creationId xmlns:a16="http://schemas.microsoft.com/office/drawing/2014/main" xmlns="" id="{00000000-0008-0000-0600-00009A010000}"/>
            </a:ext>
          </a:extLst>
        </xdr:cNvPr>
        <xdr:cNvSpPr txBox="1"/>
      </xdr:nvSpPr>
      <xdr:spPr>
        <a:xfrm>
          <a:off x="8483111" y="1351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121599</xdr:rowOff>
    </xdr:from>
    <xdr:to>
      <xdr:col>41</xdr:col>
      <xdr:colOff>50800</xdr:colOff>
      <xdr:row>78</xdr:row>
      <xdr:rowOff>135685</xdr:rowOff>
    </xdr:to>
    <xdr:cxnSp macro="">
      <xdr:nvCxnSpPr>
        <xdr:cNvPr id="411" name="直線コネクタ 410">
          <a:extLst>
            <a:ext uri="{FF2B5EF4-FFF2-40B4-BE49-F238E27FC236}">
              <a16:creationId xmlns:a16="http://schemas.microsoft.com/office/drawing/2014/main" xmlns="" id="{00000000-0008-0000-0600-00009B010000}"/>
            </a:ext>
          </a:extLst>
        </xdr:cNvPr>
        <xdr:cNvCxnSpPr/>
      </xdr:nvCxnSpPr>
      <xdr:spPr>
        <a:xfrm>
          <a:off x="6972300" y="13494699"/>
          <a:ext cx="889000" cy="1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a:extLst>
            <a:ext uri="{FF2B5EF4-FFF2-40B4-BE49-F238E27FC236}">
              <a16:creationId xmlns:a16="http://schemas.microsoft.com/office/drawing/2014/main" xmlns="" id="{00000000-0008-0000-0600-00009C010000}"/>
            </a:ext>
          </a:extLst>
        </xdr:cNvPr>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163627</xdr:rowOff>
    </xdr:from>
    <xdr:ext cx="534377"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7594111" y="1319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a:extLst>
            <a:ext uri="{FF2B5EF4-FFF2-40B4-BE49-F238E27FC236}">
              <a16:creationId xmlns:a16="http://schemas.microsoft.com/office/drawing/2014/main" xmlns="" id="{00000000-0008-0000-0600-00009E010000}"/>
            </a:ext>
          </a:extLst>
        </xdr:cNvPr>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153785</xdr:rowOff>
    </xdr:from>
    <xdr:ext cx="59901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6672795" y="1318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63655</xdr:rowOff>
    </xdr:from>
    <xdr:to>
      <xdr:col>55</xdr:col>
      <xdr:colOff>50800</xdr:colOff>
      <xdr:row>78</xdr:row>
      <xdr:rowOff>165255</xdr:rowOff>
    </xdr:to>
    <xdr:sp macro="" textlink="">
      <xdr:nvSpPr>
        <xdr:cNvPr id="421" name="楕円 420">
          <a:extLst>
            <a:ext uri="{FF2B5EF4-FFF2-40B4-BE49-F238E27FC236}">
              <a16:creationId xmlns:a16="http://schemas.microsoft.com/office/drawing/2014/main" xmlns="" id="{00000000-0008-0000-0600-0000A5010000}"/>
            </a:ext>
          </a:extLst>
        </xdr:cNvPr>
        <xdr:cNvSpPr/>
      </xdr:nvSpPr>
      <xdr:spPr>
        <a:xfrm>
          <a:off x="10426700" y="1343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31953</xdr:rowOff>
    </xdr:from>
    <xdr:ext cx="534377" cy="259045"/>
    <xdr:sp macro="" textlink="">
      <xdr:nvSpPr>
        <xdr:cNvPr id="422" name="普通建設事業費 （ うち新規整備　）該当値テキスト">
          <a:extLst>
            <a:ext uri="{FF2B5EF4-FFF2-40B4-BE49-F238E27FC236}">
              <a16:creationId xmlns:a16="http://schemas.microsoft.com/office/drawing/2014/main" xmlns="" id="{00000000-0008-0000-0600-0000A6010000}"/>
            </a:ext>
          </a:extLst>
        </xdr:cNvPr>
        <xdr:cNvSpPr txBox="1"/>
      </xdr:nvSpPr>
      <xdr:spPr>
        <a:xfrm>
          <a:off x="10528300" y="1340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77715</xdr:rowOff>
    </xdr:from>
    <xdr:to>
      <xdr:col>50</xdr:col>
      <xdr:colOff>165100</xdr:colOff>
      <xdr:row>79</xdr:row>
      <xdr:rowOff>7865</xdr:rowOff>
    </xdr:to>
    <xdr:sp macro="" textlink="">
      <xdr:nvSpPr>
        <xdr:cNvPr id="423" name="楕円 422">
          <a:extLst>
            <a:ext uri="{FF2B5EF4-FFF2-40B4-BE49-F238E27FC236}">
              <a16:creationId xmlns:a16="http://schemas.microsoft.com/office/drawing/2014/main" xmlns="" id="{00000000-0008-0000-0600-0000A7010000}"/>
            </a:ext>
          </a:extLst>
        </xdr:cNvPr>
        <xdr:cNvSpPr/>
      </xdr:nvSpPr>
      <xdr:spPr>
        <a:xfrm>
          <a:off x="9588500" y="1345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170442</xdr:rowOff>
    </xdr:from>
    <xdr:ext cx="534377"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9372111" y="1354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34741</xdr:rowOff>
    </xdr:from>
    <xdr:to>
      <xdr:col>46</xdr:col>
      <xdr:colOff>38100</xdr:colOff>
      <xdr:row>78</xdr:row>
      <xdr:rowOff>136341</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8699500" y="1340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152868</xdr:rowOff>
    </xdr:from>
    <xdr:ext cx="599010"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8450795" y="1318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84885</xdr:rowOff>
    </xdr:from>
    <xdr:to>
      <xdr:col>41</xdr:col>
      <xdr:colOff>101600</xdr:colOff>
      <xdr:row>79</xdr:row>
      <xdr:rowOff>15035</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7810500" y="1345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6162</xdr:rowOff>
    </xdr:from>
    <xdr:ext cx="469744"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7626428" y="1355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70799</xdr:rowOff>
    </xdr:from>
    <xdr:to>
      <xdr:col>36</xdr:col>
      <xdr:colOff>165100</xdr:colOff>
      <xdr:row>79</xdr:row>
      <xdr:rowOff>949</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6921500" y="1344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163526</xdr:rowOff>
    </xdr:from>
    <xdr:ext cx="534377"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6705111" y="1353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xmlns=""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xmlns=""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xmlns=""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a:extLst>
            <a:ext uri="{FF2B5EF4-FFF2-40B4-BE49-F238E27FC236}">
              <a16:creationId xmlns:a16="http://schemas.microsoft.com/office/drawing/2014/main" xmlns="" id="{00000000-0008-0000-0600-0000C5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a:extLst>
            <a:ext uri="{FF2B5EF4-FFF2-40B4-BE49-F238E27FC236}">
              <a16:creationId xmlns:a16="http://schemas.microsoft.com/office/drawing/2014/main" xmlns="" id="{00000000-0008-0000-0600-0000C7010000}"/>
            </a:ext>
          </a:extLst>
        </xdr:cNvPr>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37618</xdr:rowOff>
    </xdr:from>
    <xdr:to>
      <xdr:col>55</xdr:col>
      <xdr:colOff>0</xdr:colOff>
      <xdr:row>98</xdr:row>
      <xdr:rowOff>49868</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flipV="1">
          <a:off x="9639300" y="16839718"/>
          <a:ext cx="838200" cy="1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153035</xdr:rowOff>
    </xdr:from>
    <xdr:ext cx="599010" cy="259045"/>
    <xdr:sp macro="" textlink="">
      <xdr:nvSpPr>
        <xdr:cNvPr id="458" name="普通建設事業費 （ うち更新整備　）平均値テキスト">
          <a:extLst>
            <a:ext uri="{FF2B5EF4-FFF2-40B4-BE49-F238E27FC236}">
              <a16:creationId xmlns:a16="http://schemas.microsoft.com/office/drawing/2014/main" xmlns="" id="{00000000-0008-0000-0600-0000CA010000}"/>
            </a:ext>
          </a:extLst>
        </xdr:cNvPr>
        <xdr:cNvSpPr txBox="1"/>
      </xdr:nvSpPr>
      <xdr:spPr>
        <a:xfrm>
          <a:off x="10528300" y="16612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a:extLst>
            <a:ext uri="{FF2B5EF4-FFF2-40B4-BE49-F238E27FC236}">
              <a16:creationId xmlns:a16="http://schemas.microsoft.com/office/drawing/2014/main" xmlns="" id="{00000000-0008-0000-0600-0000CB010000}"/>
            </a:ext>
          </a:extLst>
        </xdr:cNvPr>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20531</xdr:rowOff>
    </xdr:from>
    <xdr:to>
      <xdr:col>50</xdr:col>
      <xdr:colOff>114300</xdr:colOff>
      <xdr:row>98</xdr:row>
      <xdr:rowOff>49868</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a:off x="8750300" y="16822631"/>
          <a:ext cx="8890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a:extLst>
            <a:ext uri="{FF2B5EF4-FFF2-40B4-BE49-F238E27FC236}">
              <a16:creationId xmlns:a16="http://schemas.microsoft.com/office/drawing/2014/main" xmlns="" id="{00000000-0008-0000-0600-0000CD010000}"/>
            </a:ext>
          </a:extLst>
        </xdr:cNvPr>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79734</xdr:rowOff>
    </xdr:from>
    <xdr:ext cx="599010" cy="259045"/>
    <xdr:sp macro="" textlink="">
      <xdr:nvSpPr>
        <xdr:cNvPr id="462" name="テキスト ボックス 461">
          <a:extLst>
            <a:ext uri="{FF2B5EF4-FFF2-40B4-BE49-F238E27FC236}">
              <a16:creationId xmlns:a16="http://schemas.microsoft.com/office/drawing/2014/main" xmlns="" id="{00000000-0008-0000-0600-0000CE010000}"/>
            </a:ext>
          </a:extLst>
        </xdr:cNvPr>
        <xdr:cNvSpPr txBox="1"/>
      </xdr:nvSpPr>
      <xdr:spPr>
        <a:xfrm>
          <a:off x="9339795" y="1653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20531</xdr:rowOff>
    </xdr:from>
    <xdr:to>
      <xdr:col>45</xdr:col>
      <xdr:colOff>177800</xdr:colOff>
      <xdr:row>98</xdr:row>
      <xdr:rowOff>42568</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flipV="1">
          <a:off x="7861300" y="16822631"/>
          <a:ext cx="889000" cy="2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a:extLst>
            <a:ext uri="{FF2B5EF4-FFF2-40B4-BE49-F238E27FC236}">
              <a16:creationId xmlns:a16="http://schemas.microsoft.com/office/drawing/2014/main" xmlns="" id="{00000000-0008-0000-0600-0000D0010000}"/>
            </a:ext>
          </a:extLst>
        </xdr:cNvPr>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63747</xdr:rowOff>
    </xdr:from>
    <xdr:ext cx="599010"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8450795" y="1652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42568</xdr:rowOff>
    </xdr:from>
    <xdr:to>
      <xdr:col>41</xdr:col>
      <xdr:colOff>50800</xdr:colOff>
      <xdr:row>98</xdr:row>
      <xdr:rowOff>53925</xdr:rowOff>
    </xdr:to>
    <xdr:cxnSp macro="">
      <xdr:nvCxnSpPr>
        <xdr:cNvPr id="466" name="直線コネクタ 465">
          <a:extLst>
            <a:ext uri="{FF2B5EF4-FFF2-40B4-BE49-F238E27FC236}">
              <a16:creationId xmlns:a16="http://schemas.microsoft.com/office/drawing/2014/main" xmlns="" id="{00000000-0008-0000-0600-0000D2010000}"/>
            </a:ext>
          </a:extLst>
        </xdr:cNvPr>
        <xdr:cNvCxnSpPr/>
      </xdr:nvCxnSpPr>
      <xdr:spPr>
        <a:xfrm flipV="1">
          <a:off x="6972300" y="16844668"/>
          <a:ext cx="889000" cy="1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a:extLst>
            <a:ext uri="{FF2B5EF4-FFF2-40B4-BE49-F238E27FC236}">
              <a16:creationId xmlns:a16="http://schemas.microsoft.com/office/drawing/2014/main" xmlns="" id="{00000000-0008-0000-0600-0000D3010000}"/>
            </a:ext>
          </a:extLst>
        </xdr:cNvPr>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73017</xdr:rowOff>
    </xdr:from>
    <xdr:ext cx="599010"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7561795" y="1653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a:extLst>
            <a:ext uri="{FF2B5EF4-FFF2-40B4-BE49-F238E27FC236}">
              <a16:creationId xmlns:a16="http://schemas.microsoft.com/office/drawing/2014/main" xmlns="" id="{00000000-0008-0000-0600-0000D5010000}"/>
            </a:ext>
          </a:extLst>
        </xdr:cNvPr>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90293</xdr:rowOff>
    </xdr:from>
    <xdr:ext cx="599010"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6672795" y="1654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158268</xdr:rowOff>
    </xdr:from>
    <xdr:to>
      <xdr:col>55</xdr:col>
      <xdr:colOff>50800</xdr:colOff>
      <xdr:row>98</xdr:row>
      <xdr:rowOff>88418</xdr:rowOff>
    </xdr:to>
    <xdr:sp macro="" textlink="">
      <xdr:nvSpPr>
        <xdr:cNvPr id="476" name="楕円 475">
          <a:extLst>
            <a:ext uri="{FF2B5EF4-FFF2-40B4-BE49-F238E27FC236}">
              <a16:creationId xmlns:a16="http://schemas.microsoft.com/office/drawing/2014/main" xmlns="" id="{00000000-0008-0000-0600-0000DC010000}"/>
            </a:ext>
          </a:extLst>
        </xdr:cNvPr>
        <xdr:cNvSpPr/>
      </xdr:nvSpPr>
      <xdr:spPr>
        <a:xfrm>
          <a:off x="10426700" y="1678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108586</xdr:rowOff>
    </xdr:from>
    <xdr:ext cx="599010" cy="259045"/>
    <xdr:sp macro="" textlink="">
      <xdr:nvSpPr>
        <xdr:cNvPr id="477" name="普通建設事業費 （ うち更新整備　）該当値テキスト">
          <a:extLst>
            <a:ext uri="{FF2B5EF4-FFF2-40B4-BE49-F238E27FC236}">
              <a16:creationId xmlns:a16="http://schemas.microsoft.com/office/drawing/2014/main" xmlns="" id="{00000000-0008-0000-0600-0000DD010000}"/>
            </a:ext>
          </a:extLst>
        </xdr:cNvPr>
        <xdr:cNvSpPr txBox="1"/>
      </xdr:nvSpPr>
      <xdr:spPr>
        <a:xfrm>
          <a:off x="10528300" y="16739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170518</xdr:rowOff>
    </xdr:from>
    <xdr:to>
      <xdr:col>50</xdr:col>
      <xdr:colOff>165100</xdr:colOff>
      <xdr:row>98</xdr:row>
      <xdr:rowOff>100668</xdr:rowOff>
    </xdr:to>
    <xdr:sp macro="" textlink="">
      <xdr:nvSpPr>
        <xdr:cNvPr id="478" name="楕円 477">
          <a:extLst>
            <a:ext uri="{FF2B5EF4-FFF2-40B4-BE49-F238E27FC236}">
              <a16:creationId xmlns:a16="http://schemas.microsoft.com/office/drawing/2014/main" xmlns="" id="{00000000-0008-0000-0600-0000DE010000}"/>
            </a:ext>
          </a:extLst>
        </xdr:cNvPr>
        <xdr:cNvSpPr/>
      </xdr:nvSpPr>
      <xdr:spPr>
        <a:xfrm>
          <a:off x="9588500" y="1680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91795</xdr:rowOff>
    </xdr:from>
    <xdr:ext cx="534377"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9372111" y="1689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141181</xdr:rowOff>
    </xdr:from>
    <xdr:to>
      <xdr:col>46</xdr:col>
      <xdr:colOff>38100</xdr:colOff>
      <xdr:row>98</xdr:row>
      <xdr:rowOff>71331</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8699500" y="1677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62458</xdr:rowOff>
    </xdr:from>
    <xdr:ext cx="599010"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8450795" y="16864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163218</xdr:rowOff>
    </xdr:from>
    <xdr:to>
      <xdr:col>41</xdr:col>
      <xdr:colOff>101600</xdr:colOff>
      <xdr:row>98</xdr:row>
      <xdr:rowOff>93368</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7810500" y="1679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84495</xdr:rowOff>
    </xdr:from>
    <xdr:ext cx="599010"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7561795" y="1688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3125</xdr:rowOff>
    </xdr:from>
    <xdr:to>
      <xdr:col>36</xdr:col>
      <xdr:colOff>165100</xdr:colOff>
      <xdr:row>98</xdr:row>
      <xdr:rowOff>104725</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6921500" y="1680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95852</xdr:rowOff>
    </xdr:from>
    <xdr:ext cx="534377"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6705111" y="1689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xmlns=""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xmlns=""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xmlns=""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xmlns=""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xmlns=""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a:extLst>
            <a:ext uri="{FF2B5EF4-FFF2-40B4-BE49-F238E27FC236}">
              <a16:creationId xmlns:a16="http://schemas.microsoft.com/office/drawing/2014/main" xmlns="" id="{00000000-0008-0000-0600-000000020000}"/>
            </a:ext>
          </a:extLst>
        </xdr:cNvPr>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a:extLst>
            <a:ext uri="{FF2B5EF4-FFF2-40B4-BE49-F238E27FC236}">
              <a16:creationId xmlns:a16="http://schemas.microsoft.com/office/drawing/2014/main" xmlns="" id="{00000000-0008-0000-0600-000002020000}"/>
            </a:ext>
          </a:extLst>
        </xdr:cNvPr>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110903</xdr:rowOff>
    </xdr:from>
    <xdr:to>
      <xdr:col>85</xdr:col>
      <xdr:colOff>127000</xdr:colOff>
      <xdr:row>39</xdr:row>
      <xdr:rowOff>47510</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flipV="1">
          <a:off x="15481300" y="6626003"/>
          <a:ext cx="838200" cy="10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1416</xdr:rowOff>
    </xdr:from>
    <xdr:ext cx="534377" cy="259045"/>
    <xdr:sp macro="" textlink="">
      <xdr:nvSpPr>
        <xdr:cNvPr id="517" name="災害復旧事業費平均値テキスト">
          <a:extLst>
            <a:ext uri="{FF2B5EF4-FFF2-40B4-BE49-F238E27FC236}">
              <a16:creationId xmlns:a16="http://schemas.microsoft.com/office/drawing/2014/main" xmlns="" id="{00000000-0008-0000-0600-000005020000}"/>
            </a:ext>
          </a:extLst>
        </xdr:cNvPr>
        <xdr:cNvSpPr txBox="1"/>
      </xdr:nvSpPr>
      <xdr:spPr>
        <a:xfrm>
          <a:off x="16370300" y="6687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a:extLst>
            <a:ext uri="{FF2B5EF4-FFF2-40B4-BE49-F238E27FC236}">
              <a16:creationId xmlns:a16="http://schemas.microsoft.com/office/drawing/2014/main" xmlns="" id="{00000000-0008-0000-0600-000006020000}"/>
            </a:ext>
          </a:extLst>
        </xdr:cNvPr>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47510</xdr:rowOff>
    </xdr:from>
    <xdr:to>
      <xdr:col>81</xdr:col>
      <xdr:colOff>50800</xdr:colOff>
      <xdr:row>39</xdr:row>
      <xdr:rowOff>56298</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flipV="1">
          <a:off x="14592300" y="6734060"/>
          <a:ext cx="889000" cy="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a:extLst>
            <a:ext uri="{FF2B5EF4-FFF2-40B4-BE49-F238E27FC236}">
              <a16:creationId xmlns:a16="http://schemas.microsoft.com/office/drawing/2014/main" xmlns="" id="{00000000-0008-0000-0600-000008020000}"/>
            </a:ext>
          </a:extLst>
        </xdr:cNvPr>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119921</xdr:rowOff>
    </xdr:from>
    <xdr:ext cx="534377"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5214111" y="680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56298</xdr:rowOff>
    </xdr:from>
    <xdr:to>
      <xdr:col>76</xdr:col>
      <xdr:colOff>114300</xdr:colOff>
      <xdr:row>39</xdr:row>
      <xdr:rowOff>84727</xdr:rowOff>
    </xdr:to>
    <xdr:cxnSp macro="">
      <xdr:nvCxnSpPr>
        <xdr:cNvPr id="522" name="直線コネクタ 521">
          <a:extLst>
            <a:ext uri="{FF2B5EF4-FFF2-40B4-BE49-F238E27FC236}">
              <a16:creationId xmlns:a16="http://schemas.microsoft.com/office/drawing/2014/main" xmlns="" id="{00000000-0008-0000-0600-00000A020000}"/>
            </a:ext>
          </a:extLst>
        </xdr:cNvPr>
        <xdr:cNvCxnSpPr/>
      </xdr:nvCxnSpPr>
      <xdr:spPr>
        <a:xfrm flipV="1">
          <a:off x="13703300" y="6742848"/>
          <a:ext cx="889000" cy="28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a:extLst>
            <a:ext uri="{FF2B5EF4-FFF2-40B4-BE49-F238E27FC236}">
              <a16:creationId xmlns:a16="http://schemas.microsoft.com/office/drawing/2014/main" xmlns="" id="{00000000-0008-0000-0600-00000B020000}"/>
            </a:ext>
          </a:extLst>
        </xdr:cNvPr>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122358</xdr:rowOff>
    </xdr:from>
    <xdr:ext cx="534377"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4325111" y="680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84727</xdr:rowOff>
    </xdr:from>
    <xdr:to>
      <xdr:col>71</xdr:col>
      <xdr:colOff>177800</xdr:colOff>
      <xdr:row>39</xdr:row>
      <xdr:rowOff>98568</xdr:rowOff>
    </xdr:to>
    <xdr:cxnSp macro="">
      <xdr:nvCxnSpPr>
        <xdr:cNvPr id="525" name="直線コネクタ 524">
          <a:extLst>
            <a:ext uri="{FF2B5EF4-FFF2-40B4-BE49-F238E27FC236}">
              <a16:creationId xmlns:a16="http://schemas.microsoft.com/office/drawing/2014/main" xmlns="" id="{00000000-0008-0000-0600-00000D020000}"/>
            </a:ext>
          </a:extLst>
        </xdr:cNvPr>
        <xdr:cNvCxnSpPr/>
      </xdr:nvCxnSpPr>
      <xdr:spPr>
        <a:xfrm flipV="1">
          <a:off x="12814300" y="6771277"/>
          <a:ext cx="889000" cy="1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a:extLst>
            <a:ext uri="{FF2B5EF4-FFF2-40B4-BE49-F238E27FC236}">
              <a16:creationId xmlns:a16="http://schemas.microsoft.com/office/drawing/2014/main" xmlns="" id="{00000000-0008-0000-0600-00000E020000}"/>
            </a:ext>
          </a:extLst>
        </xdr:cNvPr>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a:extLst>
            <a:ext uri="{FF2B5EF4-FFF2-40B4-BE49-F238E27FC236}">
              <a16:creationId xmlns:a16="http://schemas.microsoft.com/office/drawing/2014/main" xmlns="" id="{00000000-0008-0000-0600-000010020000}"/>
            </a:ext>
          </a:extLst>
        </xdr:cNvPr>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150383</xdr:rowOff>
    </xdr:from>
    <xdr:ext cx="534377"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2547111" y="64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60103</xdr:rowOff>
    </xdr:from>
    <xdr:to>
      <xdr:col>85</xdr:col>
      <xdr:colOff>177800</xdr:colOff>
      <xdr:row>38</xdr:row>
      <xdr:rowOff>161703</xdr:rowOff>
    </xdr:to>
    <xdr:sp macro="" textlink="">
      <xdr:nvSpPr>
        <xdr:cNvPr id="535" name="楕円 534">
          <a:extLst>
            <a:ext uri="{FF2B5EF4-FFF2-40B4-BE49-F238E27FC236}">
              <a16:creationId xmlns:a16="http://schemas.microsoft.com/office/drawing/2014/main" xmlns="" id="{00000000-0008-0000-0600-000017020000}"/>
            </a:ext>
          </a:extLst>
        </xdr:cNvPr>
        <xdr:cNvSpPr/>
      </xdr:nvSpPr>
      <xdr:spPr>
        <a:xfrm>
          <a:off x="16268700" y="657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82980</xdr:rowOff>
    </xdr:from>
    <xdr:ext cx="599010" cy="259045"/>
    <xdr:sp macro="" textlink="">
      <xdr:nvSpPr>
        <xdr:cNvPr id="536" name="災害復旧事業費該当値テキスト">
          <a:extLst>
            <a:ext uri="{FF2B5EF4-FFF2-40B4-BE49-F238E27FC236}">
              <a16:creationId xmlns:a16="http://schemas.microsoft.com/office/drawing/2014/main" xmlns="" id="{00000000-0008-0000-0600-000018020000}"/>
            </a:ext>
          </a:extLst>
        </xdr:cNvPr>
        <xdr:cNvSpPr txBox="1"/>
      </xdr:nvSpPr>
      <xdr:spPr>
        <a:xfrm>
          <a:off x="16370300" y="642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168160</xdr:rowOff>
    </xdr:from>
    <xdr:to>
      <xdr:col>81</xdr:col>
      <xdr:colOff>101600</xdr:colOff>
      <xdr:row>39</xdr:row>
      <xdr:rowOff>98310</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5430500" y="668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114837</xdr:rowOff>
    </xdr:from>
    <xdr:ext cx="534377"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5214111" y="645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5498</xdr:rowOff>
    </xdr:from>
    <xdr:to>
      <xdr:col>76</xdr:col>
      <xdr:colOff>165100</xdr:colOff>
      <xdr:row>39</xdr:row>
      <xdr:rowOff>107098</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4541500" y="669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123625</xdr:rowOff>
    </xdr:from>
    <xdr:ext cx="534377"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4325111" y="646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33927</xdr:rowOff>
    </xdr:from>
    <xdr:to>
      <xdr:col>72</xdr:col>
      <xdr:colOff>38100</xdr:colOff>
      <xdr:row>39</xdr:row>
      <xdr:rowOff>135527</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3652500" y="672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126654</xdr:rowOff>
    </xdr:from>
    <xdr:ext cx="534377"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3436111" y="681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47768</xdr:rowOff>
    </xdr:from>
    <xdr:to>
      <xdr:col>67</xdr:col>
      <xdr:colOff>101600</xdr:colOff>
      <xdr:row>39</xdr:row>
      <xdr:rowOff>149368</xdr:rowOff>
    </xdr:to>
    <xdr:sp macro="" textlink="">
      <xdr:nvSpPr>
        <xdr:cNvPr id="543" name="楕円 542">
          <a:extLst>
            <a:ext uri="{FF2B5EF4-FFF2-40B4-BE49-F238E27FC236}">
              <a16:creationId xmlns:a16="http://schemas.microsoft.com/office/drawing/2014/main" xmlns="" id="{00000000-0008-0000-0600-00001F020000}"/>
            </a:ext>
          </a:extLst>
        </xdr:cNvPr>
        <xdr:cNvSpPr/>
      </xdr:nvSpPr>
      <xdr:spPr>
        <a:xfrm>
          <a:off x="12763500" y="673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140495</xdr:rowOff>
    </xdr:from>
    <xdr:ext cx="378565"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2625017" y="6827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xmlns=""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a:extLst>
            <a:ext uri="{FF2B5EF4-FFF2-40B4-BE49-F238E27FC236}">
              <a16:creationId xmlns:a16="http://schemas.microsoft.com/office/drawing/2014/main" xmlns="" id="{00000000-0008-0000-0600-000030020000}"/>
            </a:ext>
          </a:extLst>
        </xdr:cNvPr>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a:extLst>
            <a:ext uri="{FF2B5EF4-FFF2-40B4-BE49-F238E27FC236}">
              <a16:creationId xmlns:a16="http://schemas.microsoft.com/office/drawing/2014/main" xmlns="" id="{00000000-0008-0000-0600-000032020000}"/>
            </a:ext>
          </a:extLst>
        </xdr:cNvPr>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a:extLst>
            <a:ext uri="{FF2B5EF4-FFF2-40B4-BE49-F238E27FC236}">
              <a16:creationId xmlns:a16="http://schemas.microsoft.com/office/drawing/2014/main" xmlns="" id="{00000000-0008-0000-0600-000034020000}"/>
            </a:ext>
          </a:extLst>
        </xdr:cNvPr>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a:extLst>
            <a:ext uri="{FF2B5EF4-FFF2-40B4-BE49-F238E27FC236}">
              <a16:creationId xmlns:a16="http://schemas.microsoft.com/office/drawing/2014/main" xmlns="" id="{00000000-0008-0000-0600-000036020000}"/>
            </a:ext>
          </a:extLst>
        </xdr:cNvPr>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a:extLst>
            <a:ext uri="{FF2B5EF4-FFF2-40B4-BE49-F238E27FC236}">
              <a16:creationId xmlns:a16="http://schemas.microsoft.com/office/drawing/2014/main" xmlns="" id="{00000000-0008-0000-0600-00003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xmlns=""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a:extLst>
            <a:ext uri="{FF2B5EF4-FFF2-40B4-BE49-F238E27FC236}">
              <a16:creationId xmlns:a16="http://schemas.microsoft.com/office/drawing/2014/main" xmlns="" id="{00000000-0008-0000-0600-00003B020000}"/>
            </a:ext>
          </a:extLst>
        </xdr:cNvPr>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xmlns=""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a:extLst>
            <a:ext uri="{FF2B5EF4-FFF2-40B4-BE49-F238E27FC236}">
              <a16:creationId xmlns:a16="http://schemas.microsoft.com/office/drawing/2014/main" xmlns="" id="{00000000-0008-0000-0600-00003D020000}"/>
            </a:ext>
          </a:extLst>
        </xdr:cNvPr>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a:extLst>
            <a:ext uri="{FF2B5EF4-FFF2-40B4-BE49-F238E27FC236}">
              <a16:creationId xmlns:a16="http://schemas.microsoft.com/office/drawing/2014/main" xmlns="" id="{00000000-0008-0000-0600-00003E020000}"/>
            </a:ext>
          </a:extLst>
        </xdr:cNvPr>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xmlns=""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a:extLst>
            <a:ext uri="{FF2B5EF4-FFF2-40B4-BE49-F238E27FC236}">
              <a16:creationId xmlns:a16="http://schemas.microsoft.com/office/drawing/2014/main" xmlns="" id="{00000000-0008-0000-0600-000040020000}"/>
            </a:ext>
          </a:extLst>
        </xdr:cNvPr>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xmlns=""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xmlns=""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a:extLst>
            <a:ext uri="{FF2B5EF4-FFF2-40B4-BE49-F238E27FC236}">
              <a16:creationId xmlns:a16="http://schemas.microsoft.com/office/drawing/2014/main" xmlns="" id="{00000000-0008-0000-0600-000043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xmlns=""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a:extLst>
            <a:ext uri="{FF2B5EF4-FFF2-40B4-BE49-F238E27FC236}">
              <a16:creationId xmlns:a16="http://schemas.microsoft.com/office/drawing/2014/main" xmlns="" id="{00000000-0008-0000-0600-000046020000}"/>
            </a:ext>
          </a:extLst>
        </xdr:cNvPr>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xmlns=""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a:extLst>
            <a:ext uri="{FF2B5EF4-FFF2-40B4-BE49-F238E27FC236}">
              <a16:creationId xmlns:a16="http://schemas.microsoft.com/office/drawing/2014/main" xmlns="" id="{00000000-0008-0000-0600-000049020000}"/>
            </a:ext>
          </a:extLst>
        </xdr:cNvPr>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a:extLst>
            <a:ext uri="{FF2B5EF4-FFF2-40B4-BE49-F238E27FC236}">
              <a16:creationId xmlns:a16="http://schemas.microsoft.com/office/drawing/2014/main" xmlns="" id="{00000000-0008-0000-0600-00004B020000}"/>
            </a:ext>
          </a:extLst>
        </xdr:cNvPr>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xmlns=""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a:extLst>
            <a:ext uri="{FF2B5EF4-FFF2-40B4-BE49-F238E27FC236}">
              <a16:creationId xmlns:a16="http://schemas.microsoft.com/office/drawing/2014/main" xmlns="" id="{00000000-0008-0000-0600-000053020000}"/>
            </a:ext>
          </a:extLst>
        </xdr:cNvPr>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xmlns=""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xmlns="" id="{00000000-0008-0000-0600-000055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xmlns=""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a:extLst>
            <a:ext uri="{FF2B5EF4-FFF2-40B4-BE49-F238E27FC236}">
              <a16:creationId xmlns:a16="http://schemas.microsoft.com/office/drawing/2014/main" xmlns="" id="{00000000-0008-0000-0600-00005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xmlns=""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a:extLst>
            <a:ext uri="{FF2B5EF4-FFF2-40B4-BE49-F238E27FC236}">
              <a16:creationId xmlns:a16="http://schemas.microsoft.com/office/drawing/2014/main" xmlns="" id="{00000000-0008-0000-0600-000059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xmlns=""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xmlns=""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xmlns=""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xmlns=""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xmlns=""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xmlns=""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xmlns=""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xmlns=""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xmlns=""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a:extLst>
            <a:ext uri="{FF2B5EF4-FFF2-40B4-BE49-F238E27FC236}">
              <a16:creationId xmlns:a16="http://schemas.microsoft.com/office/drawing/2014/main" xmlns="" id="{00000000-0008-0000-0600-00006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a:extLst>
            <a:ext uri="{FF2B5EF4-FFF2-40B4-BE49-F238E27FC236}">
              <a16:creationId xmlns:a16="http://schemas.microsoft.com/office/drawing/2014/main" xmlns="" id="{00000000-0008-0000-0600-00006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a:extLst>
            <a:ext uri="{FF2B5EF4-FFF2-40B4-BE49-F238E27FC236}">
              <a16:creationId xmlns:a16="http://schemas.microsoft.com/office/drawing/2014/main" xmlns="" id="{00000000-0008-0000-0600-00006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xmlns=""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a:extLst>
            <a:ext uri="{FF2B5EF4-FFF2-40B4-BE49-F238E27FC236}">
              <a16:creationId xmlns:a16="http://schemas.microsoft.com/office/drawing/2014/main" xmlns="" id="{00000000-0008-0000-0600-00007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xmlns=""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a:extLst>
            <a:ext uri="{FF2B5EF4-FFF2-40B4-BE49-F238E27FC236}">
              <a16:creationId xmlns:a16="http://schemas.microsoft.com/office/drawing/2014/main" xmlns="" id="{00000000-0008-0000-06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xmlns="" id="{00000000-0008-0000-06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a:extLst>
            <a:ext uri="{FF2B5EF4-FFF2-40B4-BE49-F238E27FC236}">
              <a16:creationId xmlns:a16="http://schemas.microsoft.com/office/drawing/2014/main" xmlns="" id="{00000000-0008-0000-0600-000076020000}"/>
            </a:ext>
          </a:extLst>
        </xdr:cNvPr>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122901</xdr:rowOff>
    </xdr:from>
    <xdr:to>
      <xdr:col>85</xdr:col>
      <xdr:colOff>127000</xdr:colOff>
      <xdr:row>77</xdr:row>
      <xdr:rowOff>143821</xdr:rowOff>
    </xdr:to>
    <xdr:cxnSp macro="">
      <xdr:nvCxnSpPr>
        <xdr:cNvPr id="632" name="直線コネクタ 631">
          <a:extLst>
            <a:ext uri="{FF2B5EF4-FFF2-40B4-BE49-F238E27FC236}">
              <a16:creationId xmlns:a16="http://schemas.microsoft.com/office/drawing/2014/main" xmlns="" id="{00000000-0008-0000-0600-000078020000}"/>
            </a:ext>
          </a:extLst>
        </xdr:cNvPr>
        <xdr:cNvCxnSpPr/>
      </xdr:nvCxnSpPr>
      <xdr:spPr>
        <a:xfrm flipV="1">
          <a:off x="15481300" y="13324551"/>
          <a:ext cx="838200" cy="2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81839</xdr:rowOff>
    </xdr:from>
    <xdr:ext cx="599010" cy="259045"/>
    <xdr:sp macro="" textlink="">
      <xdr:nvSpPr>
        <xdr:cNvPr id="633" name="公債費平均値テキスト">
          <a:extLst>
            <a:ext uri="{FF2B5EF4-FFF2-40B4-BE49-F238E27FC236}">
              <a16:creationId xmlns:a16="http://schemas.microsoft.com/office/drawing/2014/main" xmlns="" id="{00000000-0008-0000-0600-000079020000}"/>
            </a:ext>
          </a:extLst>
        </xdr:cNvPr>
        <xdr:cNvSpPr txBox="1"/>
      </xdr:nvSpPr>
      <xdr:spPr>
        <a:xfrm>
          <a:off x="16370300" y="1311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a:extLst>
            <a:ext uri="{FF2B5EF4-FFF2-40B4-BE49-F238E27FC236}">
              <a16:creationId xmlns:a16="http://schemas.microsoft.com/office/drawing/2014/main" xmlns="" id="{00000000-0008-0000-0600-00007A020000}"/>
            </a:ext>
          </a:extLst>
        </xdr:cNvPr>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73113</xdr:rowOff>
    </xdr:from>
    <xdr:to>
      <xdr:col>81</xdr:col>
      <xdr:colOff>50800</xdr:colOff>
      <xdr:row>77</xdr:row>
      <xdr:rowOff>143821</xdr:rowOff>
    </xdr:to>
    <xdr:cxnSp macro="">
      <xdr:nvCxnSpPr>
        <xdr:cNvPr id="635" name="直線コネクタ 634">
          <a:extLst>
            <a:ext uri="{FF2B5EF4-FFF2-40B4-BE49-F238E27FC236}">
              <a16:creationId xmlns:a16="http://schemas.microsoft.com/office/drawing/2014/main" xmlns="" id="{00000000-0008-0000-0600-00007B020000}"/>
            </a:ext>
          </a:extLst>
        </xdr:cNvPr>
        <xdr:cNvCxnSpPr/>
      </xdr:nvCxnSpPr>
      <xdr:spPr>
        <a:xfrm>
          <a:off x="14592300" y="13274763"/>
          <a:ext cx="889000" cy="7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a:extLst>
            <a:ext uri="{FF2B5EF4-FFF2-40B4-BE49-F238E27FC236}">
              <a16:creationId xmlns:a16="http://schemas.microsoft.com/office/drawing/2014/main" xmlns="" id="{00000000-0008-0000-0600-00007C020000}"/>
            </a:ext>
          </a:extLst>
        </xdr:cNvPr>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9527</xdr:rowOff>
    </xdr:from>
    <xdr:ext cx="599010"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5181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73113</xdr:rowOff>
    </xdr:from>
    <xdr:to>
      <xdr:col>76</xdr:col>
      <xdr:colOff>114300</xdr:colOff>
      <xdr:row>77</xdr:row>
      <xdr:rowOff>152879</xdr:rowOff>
    </xdr:to>
    <xdr:cxnSp macro="">
      <xdr:nvCxnSpPr>
        <xdr:cNvPr id="638" name="直線コネクタ 637">
          <a:extLst>
            <a:ext uri="{FF2B5EF4-FFF2-40B4-BE49-F238E27FC236}">
              <a16:creationId xmlns:a16="http://schemas.microsoft.com/office/drawing/2014/main" xmlns="" id="{00000000-0008-0000-0600-00007E020000}"/>
            </a:ext>
          </a:extLst>
        </xdr:cNvPr>
        <xdr:cNvCxnSpPr/>
      </xdr:nvCxnSpPr>
      <xdr:spPr>
        <a:xfrm flipV="1">
          <a:off x="13703300" y="13274763"/>
          <a:ext cx="889000" cy="7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a:extLst>
            <a:ext uri="{FF2B5EF4-FFF2-40B4-BE49-F238E27FC236}">
              <a16:creationId xmlns:a16="http://schemas.microsoft.com/office/drawing/2014/main" xmlns="" id="{00000000-0008-0000-0600-00007F020000}"/>
            </a:ext>
          </a:extLst>
        </xdr:cNvPr>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146466</xdr:rowOff>
    </xdr:from>
    <xdr:ext cx="59901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4292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152879</xdr:rowOff>
    </xdr:from>
    <xdr:to>
      <xdr:col>71</xdr:col>
      <xdr:colOff>177800</xdr:colOff>
      <xdr:row>78</xdr:row>
      <xdr:rowOff>9652</xdr:rowOff>
    </xdr:to>
    <xdr:cxnSp macro="">
      <xdr:nvCxnSpPr>
        <xdr:cNvPr id="641" name="直線コネクタ 640">
          <a:extLst>
            <a:ext uri="{FF2B5EF4-FFF2-40B4-BE49-F238E27FC236}">
              <a16:creationId xmlns:a16="http://schemas.microsoft.com/office/drawing/2014/main" xmlns="" id="{00000000-0008-0000-0600-000081020000}"/>
            </a:ext>
          </a:extLst>
        </xdr:cNvPr>
        <xdr:cNvCxnSpPr/>
      </xdr:nvCxnSpPr>
      <xdr:spPr>
        <a:xfrm flipV="1">
          <a:off x="12814300" y="13354529"/>
          <a:ext cx="889000" cy="2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a:extLst>
            <a:ext uri="{FF2B5EF4-FFF2-40B4-BE49-F238E27FC236}">
              <a16:creationId xmlns:a16="http://schemas.microsoft.com/office/drawing/2014/main" xmlns="" id="{00000000-0008-0000-0600-000082020000}"/>
            </a:ext>
          </a:extLst>
        </xdr:cNvPr>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4729</xdr:rowOff>
    </xdr:from>
    <xdr:ext cx="599010"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3403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a:extLst>
            <a:ext uri="{FF2B5EF4-FFF2-40B4-BE49-F238E27FC236}">
              <a16:creationId xmlns:a16="http://schemas.microsoft.com/office/drawing/2014/main" xmlns="" id="{00000000-0008-0000-0600-000084020000}"/>
            </a:ext>
          </a:extLst>
        </xdr:cNvPr>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4624</xdr:rowOff>
    </xdr:from>
    <xdr:ext cx="599010"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2514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72101</xdr:rowOff>
    </xdr:from>
    <xdr:to>
      <xdr:col>85</xdr:col>
      <xdr:colOff>177800</xdr:colOff>
      <xdr:row>78</xdr:row>
      <xdr:rowOff>2251</xdr:rowOff>
    </xdr:to>
    <xdr:sp macro="" textlink="">
      <xdr:nvSpPr>
        <xdr:cNvPr id="651" name="楕円 650">
          <a:extLst>
            <a:ext uri="{FF2B5EF4-FFF2-40B4-BE49-F238E27FC236}">
              <a16:creationId xmlns:a16="http://schemas.microsoft.com/office/drawing/2014/main" xmlns="" id="{00000000-0008-0000-0600-00008B020000}"/>
            </a:ext>
          </a:extLst>
        </xdr:cNvPr>
        <xdr:cNvSpPr/>
      </xdr:nvSpPr>
      <xdr:spPr>
        <a:xfrm>
          <a:off x="16268700" y="1327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50528</xdr:rowOff>
    </xdr:from>
    <xdr:ext cx="599010" cy="259045"/>
    <xdr:sp macro="" textlink="">
      <xdr:nvSpPr>
        <xdr:cNvPr id="652" name="公債費該当値テキスト">
          <a:extLst>
            <a:ext uri="{FF2B5EF4-FFF2-40B4-BE49-F238E27FC236}">
              <a16:creationId xmlns:a16="http://schemas.microsoft.com/office/drawing/2014/main" xmlns="" id="{00000000-0008-0000-0600-00008C020000}"/>
            </a:ext>
          </a:extLst>
        </xdr:cNvPr>
        <xdr:cNvSpPr txBox="1"/>
      </xdr:nvSpPr>
      <xdr:spPr>
        <a:xfrm>
          <a:off x="16370300" y="1325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93021</xdr:rowOff>
    </xdr:from>
    <xdr:to>
      <xdr:col>81</xdr:col>
      <xdr:colOff>101600</xdr:colOff>
      <xdr:row>78</xdr:row>
      <xdr:rowOff>23171</xdr:rowOff>
    </xdr:to>
    <xdr:sp macro="" textlink="">
      <xdr:nvSpPr>
        <xdr:cNvPr id="653" name="楕円 652">
          <a:extLst>
            <a:ext uri="{FF2B5EF4-FFF2-40B4-BE49-F238E27FC236}">
              <a16:creationId xmlns:a16="http://schemas.microsoft.com/office/drawing/2014/main" xmlns="" id="{00000000-0008-0000-0600-00008D020000}"/>
            </a:ext>
          </a:extLst>
        </xdr:cNvPr>
        <xdr:cNvSpPr/>
      </xdr:nvSpPr>
      <xdr:spPr>
        <a:xfrm>
          <a:off x="15430500" y="1329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14298</xdr:rowOff>
    </xdr:from>
    <xdr:ext cx="599010" cy="259045"/>
    <xdr:sp macro="" textlink="">
      <xdr:nvSpPr>
        <xdr:cNvPr id="654" name="テキスト ボックス 653">
          <a:extLst>
            <a:ext uri="{FF2B5EF4-FFF2-40B4-BE49-F238E27FC236}">
              <a16:creationId xmlns:a16="http://schemas.microsoft.com/office/drawing/2014/main" xmlns="" id="{00000000-0008-0000-0600-00008E020000}"/>
            </a:ext>
          </a:extLst>
        </xdr:cNvPr>
        <xdr:cNvSpPr txBox="1"/>
      </xdr:nvSpPr>
      <xdr:spPr>
        <a:xfrm>
          <a:off x="15181795" y="1338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22313</xdr:rowOff>
    </xdr:from>
    <xdr:to>
      <xdr:col>76</xdr:col>
      <xdr:colOff>165100</xdr:colOff>
      <xdr:row>77</xdr:row>
      <xdr:rowOff>123913</xdr:rowOff>
    </xdr:to>
    <xdr:sp macro="" textlink="">
      <xdr:nvSpPr>
        <xdr:cNvPr id="655" name="楕円 654">
          <a:extLst>
            <a:ext uri="{FF2B5EF4-FFF2-40B4-BE49-F238E27FC236}">
              <a16:creationId xmlns:a16="http://schemas.microsoft.com/office/drawing/2014/main" xmlns="" id="{00000000-0008-0000-0600-00008F020000}"/>
            </a:ext>
          </a:extLst>
        </xdr:cNvPr>
        <xdr:cNvSpPr/>
      </xdr:nvSpPr>
      <xdr:spPr>
        <a:xfrm>
          <a:off x="14541500" y="1322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140440</xdr:rowOff>
    </xdr:from>
    <xdr:ext cx="599010" cy="259045"/>
    <xdr:sp macro="" textlink="">
      <xdr:nvSpPr>
        <xdr:cNvPr id="656" name="テキスト ボックス 655">
          <a:extLst>
            <a:ext uri="{FF2B5EF4-FFF2-40B4-BE49-F238E27FC236}">
              <a16:creationId xmlns:a16="http://schemas.microsoft.com/office/drawing/2014/main" xmlns="" id="{00000000-0008-0000-0600-000090020000}"/>
            </a:ext>
          </a:extLst>
        </xdr:cNvPr>
        <xdr:cNvSpPr txBox="1"/>
      </xdr:nvSpPr>
      <xdr:spPr>
        <a:xfrm>
          <a:off x="14292795" y="1299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102079</xdr:rowOff>
    </xdr:from>
    <xdr:to>
      <xdr:col>72</xdr:col>
      <xdr:colOff>38100</xdr:colOff>
      <xdr:row>78</xdr:row>
      <xdr:rowOff>32229</xdr:rowOff>
    </xdr:to>
    <xdr:sp macro="" textlink="">
      <xdr:nvSpPr>
        <xdr:cNvPr id="657" name="楕円 656">
          <a:extLst>
            <a:ext uri="{FF2B5EF4-FFF2-40B4-BE49-F238E27FC236}">
              <a16:creationId xmlns:a16="http://schemas.microsoft.com/office/drawing/2014/main" xmlns="" id="{00000000-0008-0000-0600-000091020000}"/>
            </a:ext>
          </a:extLst>
        </xdr:cNvPr>
        <xdr:cNvSpPr/>
      </xdr:nvSpPr>
      <xdr:spPr>
        <a:xfrm>
          <a:off x="13652500" y="1330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23356</xdr:rowOff>
    </xdr:from>
    <xdr:ext cx="599010" cy="259045"/>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3403795" y="13396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130302</xdr:rowOff>
    </xdr:from>
    <xdr:to>
      <xdr:col>67</xdr:col>
      <xdr:colOff>101600</xdr:colOff>
      <xdr:row>78</xdr:row>
      <xdr:rowOff>60452</xdr:rowOff>
    </xdr:to>
    <xdr:sp macro="" textlink="">
      <xdr:nvSpPr>
        <xdr:cNvPr id="659" name="楕円 658">
          <a:extLst>
            <a:ext uri="{FF2B5EF4-FFF2-40B4-BE49-F238E27FC236}">
              <a16:creationId xmlns:a16="http://schemas.microsoft.com/office/drawing/2014/main" xmlns="" id="{00000000-0008-0000-0600-000093020000}"/>
            </a:ext>
          </a:extLst>
        </xdr:cNvPr>
        <xdr:cNvSpPr/>
      </xdr:nvSpPr>
      <xdr:spPr>
        <a:xfrm>
          <a:off x="12763500" y="1333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51579</xdr:rowOff>
    </xdr:from>
    <xdr:ext cx="599010"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2514795" y="13424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xmlns=""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xmlns=""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xmlns=""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xmlns=""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xmlns=""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xmlns=""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xmlns=""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xmlns=""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a:extLst>
            <a:ext uri="{FF2B5EF4-FFF2-40B4-BE49-F238E27FC236}">
              <a16:creationId xmlns:a16="http://schemas.microsoft.com/office/drawing/2014/main" xmlns="" id="{00000000-0008-0000-0600-0000A2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a:extLst>
            <a:ext uri="{FF2B5EF4-FFF2-40B4-BE49-F238E27FC236}">
              <a16:creationId xmlns:a16="http://schemas.microsoft.com/office/drawing/2014/main" xmlns="" id="{00000000-0008-0000-0600-0000A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a:extLst>
            <a:ext uri="{FF2B5EF4-FFF2-40B4-BE49-F238E27FC236}">
              <a16:creationId xmlns:a16="http://schemas.microsoft.com/office/drawing/2014/main" xmlns="" id="{00000000-0008-0000-0600-0000A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xmlns=""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xmlns=""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a:extLst>
            <a:ext uri="{FF2B5EF4-FFF2-40B4-BE49-F238E27FC236}">
              <a16:creationId xmlns:a16="http://schemas.microsoft.com/office/drawing/2014/main" xmlns="" id="{00000000-0008-0000-0600-0000AB020000}"/>
            </a:ext>
          </a:extLst>
        </xdr:cNvPr>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a:extLst>
            <a:ext uri="{FF2B5EF4-FFF2-40B4-BE49-F238E27FC236}">
              <a16:creationId xmlns:a16="http://schemas.microsoft.com/office/drawing/2014/main" xmlns="" id="{00000000-0008-0000-0600-0000AD020000}"/>
            </a:ext>
          </a:extLst>
        </xdr:cNvPr>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95166</xdr:rowOff>
    </xdr:from>
    <xdr:to>
      <xdr:col>85</xdr:col>
      <xdr:colOff>127000</xdr:colOff>
      <xdr:row>98</xdr:row>
      <xdr:rowOff>123603</xdr:rowOff>
    </xdr:to>
    <xdr:cxnSp macro="">
      <xdr:nvCxnSpPr>
        <xdr:cNvPr id="687" name="直線コネクタ 686">
          <a:extLst>
            <a:ext uri="{FF2B5EF4-FFF2-40B4-BE49-F238E27FC236}">
              <a16:creationId xmlns:a16="http://schemas.microsoft.com/office/drawing/2014/main" xmlns="" id="{00000000-0008-0000-0600-0000AF020000}"/>
            </a:ext>
          </a:extLst>
        </xdr:cNvPr>
        <xdr:cNvCxnSpPr/>
      </xdr:nvCxnSpPr>
      <xdr:spPr>
        <a:xfrm flipV="1">
          <a:off x="15481300" y="16897266"/>
          <a:ext cx="838200" cy="2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36472</xdr:rowOff>
    </xdr:from>
    <xdr:ext cx="534377" cy="259045"/>
    <xdr:sp macro="" textlink="">
      <xdr:nvSpPr>
        <xdr:cNvPr id="688" name="積立金平均値テキスト">
          <a:extLst>
            <a:ext uri="{FF2B5EF4-FFF2-40B4-BE49-F238E27FC236}">
              <a16:creationId xmlns:a16="http://schemas.microsoft.com/office/drawing/2014/main" xmlns="" id="{00000000-0008-0000-0600-0000B0020000}"/>
            </a:ext>
          </a:extLst>
        </xdr:cNvPr>
        <xdr:cNvSpPr txBox="1"/>
      </xdr:nvSpPr>
      <xdr:spPr>
        <a:xfrm>
          <a:off x="16370300" y="1683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a:extLst>
            <a:ext uri="{FF2B5EF4-FFF2-40B4-BE49-F238E27FC236}">
              <a16:creationId xmlns:a16="http://schemas.microsoft.com/office/drawing/2014/main" xmlns="" id="{00000000-0008-0000-0600-0000B1020000}"/>
            </a:ext>
          </a:extLst>
        </xdr:cNvPr>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114184</xdr:rowOff>
    </xdr:from>
    <xdr:to>
      <xdr:col>81</xdr:col>
      <xdr:colOff>50800</xdr:colOff>
      <xdr:row>98</xdr:row>
      <xdr:rowOff>123603</xdr:rowOff>
    </xdr:to>
    <xdr:cxnSp macro="">
      <xdr:nvCxnSpPr>
        <xdr:cNvPr id="690" name="直線コネクタ 689">
          <a:extLst>
            <a:ext uri="{FF2B5EF4-FFF2-40B4-BE49-F238E27FC236}">
              <a16:creationId xmlns:a16="http://schemas.microsoft.com/office/drawing/2014/main" xmlns="" id="{00000000-0008-0000-0600-0000B2020000}"/>
            </a:ext>
          </a:extLst>
        </xdr:cNvPr>
        <xdr:cNvCxnSpPr/>
      </xdr:nvCxnSpPr>
      <xdr:spPr>
        <a:xfrm>
          <a:off x="14592300" y="16916284"/>
          <a:ext cx="889000" cy="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a:extLst>
            <a:ext uri="{FF2B5EF4-FFF2-40B4-BE49-F238E27FC236}">
              <a16:creationId xmlns:a16="http://schemas.microsoft.com/office/drawing/2014/main" xmlns="" id="{00000000-0008-0000-0600-0000B3020000}"/>
            </a:ext>
          </a:extLst>
        </xdr:cNvPr>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2906</xdr:rowOff>
    </xdr:from>
    <xdr:ext cx="534377"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5214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114184</xdr:rowOff>
    </xdr:from>
    <xdr:to>
      <xdr:col>76</xdr:col>
      <xdr:colOff>114300</xdr:colOff>
      <xdr:row>98</xdr:row>
      <xdr:rowOff>122934</xdr:rowOff>
    </xdr:to>
    <xdr:cxnSp macro="">
      <xdr:nvCxnSpPr>
        <xdr:cNvPr id="693" name="直線コネクタ 692">
          <a:extLst>
            <a:ext uri="{FF2B5EF4-FFF2-40B4-BE49-F238E27FC236}">
              <a16:creationId xmlns:a16="http://schemas.microsoft.com/office/drawing/2014/main" xmlns="" id="{00000000-0008-0000-0600-0000B5020000}"/>
            </a:ext>
          </a:extLst>
        </xdr:cNvPr>
        <xdr:cNvCxnSpPr/>
      </xdr:nvCxnSpPr>
      <xdr:spPr>
        <a:xfrm flipV="1">
          <a:off x="13703300" y="16916284"/>
          <a:ext cx="889000" cy="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a:extLst>
            <a:ext uri="{FF2B5EF4-FFF2-40B4-BE49-F238E27FC236}">
              <a16:creationId xmlns:a16="http://schemas.microsoft.com/office/drawing/2014/main" xmlns="" id="{00000000-0008-0000-0600-0000B6020000}"/>
            </a:ext>
          </a:extLst>
        </xdr:cNvPr>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169866</xdr:rowOff>
    </xdr:from>
    <xdr:ext cx="534377"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4325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77843</xdr:rowOff>
    </xdr:from>
    <xdr:to>
      <xdr:col>71</xdr:col>
      <xdr:colOff>177800</xdr:colOff>
      <xdr:row>98</xdr:row>
      <xdr:rowOff>122934</xdr:rowOff>
    </xdr:to>
    <xdr:cxnSp macro="">
      <xdr:nvCxnSpPr>
        <xdr:cNvPr id="696" name="直線コネクタ 695">
          <a:extLst>
            <a:ext uri="{FF2B5EF4-FFF2-40B4-BE49-F238E27FC236}">
              <a16:creationId xmlns:a16="http://schemas.microsoft.com/office/drawing/2014/main" xmlns="" id="{00000000-0008-0000-0600-0000B8020000}"/>
            </a:ext>
          </a:extLst>
        </xdr:cNvPr>
        <xdr:cNvCxnSpPr/>
      </xdr:nvCxnSpPr>
      <xdr:spPr>
        <a:xfrm>
          <a:off x="12814300" y="16879943"/>
          <a:ext cx="889000" cy="4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a:extLst>
            <a:ext uri="{FF2B5EF4-FFF2-40B4-BE49-F238E27FC236}">
              <a16:creationId xmlns:a16="http://schemas.microsoft.com/office/drawing/2014/main" xmlns="" id="{00000000-0008-0000-0600-0000B9020000}"/>
            </a:ext>
          </a:extLst>
        </xdr:cNvPr>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2968</xdr:rowOff>
    </xdr:from>
    <xdr:ext cx="534377"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3436111" y="1663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a:extLst>
            <a:ext uri="{FF2B5EF4-FFF2-40B4-BE49-F238E27FC236}">
              <a16:creationId xmlns:a16="http://schemas.microsoft.com/office/drawing/2014/main" xmlns="" id="{00000000-0008-0000-0600-0000BB020000}"/>
            </a:ext>
          </a:extLst>
        </xdr:cNvPr>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145299</xdr:rowOff>
    </xdr:from>
    <xdr:ext cx="534377"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2547111" y="1694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44366</xdr:rowOff>
    </xdr:from>
    <xdr:to>
      <xdr:col>85</xdr:col>
      <xdr:colOff>177800</xdr:colOff>
      <xdr:row>98</xdr:row>
      <xdr:rowOff>145966</xdr:rowOff>
    </xdr:to>
    <xdr:sp macro="" textlink="">
      <xdr:nvSpPr>
        <xdr:cNvPr id="706" name="楕円 705">
          <a:extLst>
            <a:ext uri="{FF2B5EF4-FFF2-40B4-BE49-F238E27FC236}">
              <a16:creationId xmlns:a16="http://schemas.microsoft.com/office/drawing/2014/main" xmlns="" id="{00000000-0008-0000-0600-0000C2020000}"/>
            </a:ext>
          </a:extLst>
        </xdr:cNvPr>
        <xdr:cNvSpPr/>
      </xdr:nvSpPr>
      <xdr:spPr>
        <a:xfrm>
          <a:off x="16268700" y="1684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3743</xdr:rowOff>
    </xdr:from>
    <xdr:ext cx="534377" cy="259045"/>
    <xdr:sp macro="" textlink="">
      <xdr:nvSpPr>
        <xdr:cNvPr id="707" name="積立金該当値テキスト">
          <a:extLst>
            <a:ext uri="{FF2B5EF4-FFF2-40B4-BE49-F238E27FC236}">
              <a16:creationId xmlns:a16="http://schemas.microsoft.com/office/drawing/2014/main" xmlns="" id="{00000000-0008-0000-0600-0000C3020000}"/>
            </a:ext>
          </a:extLst>
        </xdr:cNvPr>
        <xdr:cNvSpPr txBox="1"/>
      </xdr:nvSpPr>
      <xdr:spPr>
        <a:xfrm>
          <a:off x="16370300" y="1663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72803</xdr:rowOff>
    </xdr:from>
    <xdr:to>
      <xdr:col>81</xdr:col>
      <xdr:colOff>101600</xdr:colOff>
      <xdr:row>99</xdr:row>
      <xdr:rowOff>2953</xdr:rowOff>
    </xdr:to>
    <xdr:sp macro="" textlink="">
      <xdr:nvSpPr>
        <xdr:cNvPr id="708" name="楕円 707">
          <a:extLst>
            <a:ext uri="{FF2B5EF4-FFF2-40B4-BE49-F238E27FC236}">
              <a16:creationId xmlns:a16="http://schemas.microsoft.com/office/drawing/2014/main" xmlns="" id="{00000000-0008-0000-0600-0000C4020000}"/>
            </a:ext>
          </a:extLst>
        </xdr:cNvPr>
        <xdr:cNvSpPr/>
      </xdr:nvSpPr>
      <xdr:spPr>
        <a:xfrm>
          <a:off x="15430500" y="1687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165530</xdr:rowOff>
    </xdr:from>
    <xdr:ext cx="534377"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5214111" y="1696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63384</xdr:rowOff>
    </xdr:from>
    <xdr:to>
      <xdr:col>76</xdr:col>
      <xdr:colOff>165100</xdr:colOff>
      <xdr:row>98</xdr:row>
      <xdr:rowOff>164984</xdr:rowOff>
    </xdr:to>
    <xdr:sp macro="" textlink="">
      <xdr:nvSpPr>
        <xdr:cNvPr id="710" name="楕円 709">
          <a:extLst>
            <a:ext uri="{FF2B5EF4-FFF2-40B4-BE49-F238E27FC236}">
              <a16:creationId xmlns:a16="http://schemas.microsoft.com/office/drawing/2014/main" xmlns="" id="{00000000-0008-0000-0600-0000C6020000}"/>
            </a:ext>
          </a:extLst>
        </xdr:cNvPr>
        <xdr:cNvSpPr/>
      </xdr:nvSpPr>
      <xdr:spPr>
        <a:xfrm>
          <a:off x="14541500" y="1686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156111</xdr:rowOff>
    </xdr:from>
    <xdr:ext cx="534377" cy="259045"/>
    <xdr:sp macro="" textlink="">
      <xdr:nvSpPr>
        <xdr:cNvPr id="711" name="テキスト ボックス 710">
          <a:extLst>
            <a:ext uri="{FF2B5EF4-FFF2-40B4-BE49-F238E27FC236}">
              <a16:creationId xmlns:a16="http://schemas.microsoft.com/office/drawing/2014/main" xmlns="" id="{00000000-0008-0000-0600-0000C7020000}"/>
            </a:ext>
          </a:extLst>
        </xdr:cNvPr>
        <xdr:cNvSpPr txBox="1"/>
      </xdr:nvSpPr>
      <xdr:spPr>
        <a:xfrm>
          <a:off x="14325111" y="1695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72134</xdr:rowOff>
    </xdr:from>
    <xdr:to>
      <xdr:col>72</xdr:col>
      <xdr:colOff>38100</xdr:colOff>
      <xdr:row>99</xdr:row>
      <xdr:rowOff>2284</xdr:rowOff>
    </xdr:to>
    <xdr:sp macro="" textlink="">
      <xdr:nvSpPr>
        <xdr:cNvPr id="712" name="楕円 711">
          <a:extLst>
            <a:ext uri="{FF2B5EF4-FFF2-40B4-BE49-F238E27FC236}">
              <a16:creationId xmlns:a16="http://schemas.microsoft.com/office/drawing/2014/main" xmlns="" id="{00000000-0008-0000-0600-0000C8020000}"/>
            </a:ext>
          </a:extLst>
        </xdr:cNvPr>
        <xdr:cNvSpPr/>
      </xdr:nvSpPr>
      <xdr:spPr>
        <a:xfrm>
          <a:off x="13652500" y="1687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164861</xdr:rowOff>
    </xdr:from>
    <xdr:ext cx="534377" cy="259045"/>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3436111" y="1696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27043</xdr:rowOff>
    </xdr:from>
    <xdr:to>
      <xdr:col>67</xdr:col>
      <xdr:colOff>101600</xdr:colOff>
      <xdr:row>98</xdr:row>
      <xdr:rowOff>128643</xdr:rowOff>
    </xdr:to>
    <xdr:sp macro="" textlink="">
      <xdr:nvSpPr>
        <xdr:cNvPr id="714" name="楕円 713">
          <a:extLst>
            <a:ext uri="{FF2B5EF4-FFF2-40B4-BE49-F238E27FC236}">
              <a16:creationId xmlns:a16="http://schemas.microsoft.com/office/drawing/2014/main" xmlns="" id="{00000000-0008-0000-0600-0000CA020000}"/>
            </a:ext>
          </a:extLst>
        </xdr:cNvPr>
        <xdr:cNvSpPr/>
      </xdr:nvSpPr>
      <xdr:spPr>
        <a:xfrm>
          <a:off x="12763500" y="1682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145170</xdr:rowOff>
    </xdr:from>
    <xdr:ext cx="599010"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2514795" y="16604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xmlns=""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xmlns=""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xmlns=""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xmlns=""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xmlns=""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xmlns=""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xmlns=""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xmlns=""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xmlns=""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xmlns=""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xmlns=""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a:extLst>
            <a:ext uri="{FF2B5EF4-FFF2-40B4-BE49-F238E27FC236}">
              <a16:creationId xmlns:a16="http://schemas.microsoft.com/office/drawing/2014/main" xmlns="" id="{00000000-0008-0000-0600-0000E4020000}"/>
            </a:ext>
          </a:extLst>
        </xdr:cNvPr>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a:extLst>
            <a:ext uri="{FF2B5EF4-FFF2-40B4-BE49-F238E27FC236}">
              <a16:creationId xmlns:a16="http://schemas.microsoft.com/office/drawing/2014/main" xmlns="" id="{00000000-0008-0000-0600-0000E6020000}"/>
            </a:ext>
          </a:extLst>
        </xdr:cNvPr>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a:extLst>
            <a:ext uri="{FF2B5EF4-FFF2-40B4-BE49-F238E27FC236}">
              <a16:creationId xmlns:a16="http://schemas.microsoft.com/office/drawing/2014/main" xmlns="" id="{00000000-0008-0000-0600-0000E7020000}"/>
            </a:ext>
          </a:extLst>
        </xdr:cNvPr>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xmlns=""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a:extLst>
            <a:ext uri="{FF2B5EF4-FFF2-40B4-BE49-F238E27FC236}">
              <a16:creationId xmlns:a16="http://schemas.microsoft.com/office/drawing/2014/main" xmlns="" id="{00000000-0008-0000-0600-0000E9020000}"/>
            </a:ext>
          </a:extLst>
        </xdr:cNvPr>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a:extLst>
            <a:ext uri="{FF2B5EF4-FFF2-40B4-BE49-F238E27FC236}">
              <a16:creationId xmlns:a16="http://schemas.microsoft.com/office/drawing/2014/main" xmlns="" id="{00000000-0008-0000-0600-0000EA020000}"/>
            </a:ext>
          </a:extLst>
        </xdr:cNvPr>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164179</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xmlns="" id="{00000000-0008-0000-0600-0000EB020000}"/>
            </a:ext>
          </a:extLst>
        </xdr:cNvPr>
        <xdr:cNvCxnSpPr/>
      </xdr:nvCxnSpPr>
      <xdr:spPr>
        <a:xfrm>
          <a:off x="20434300" y="6507829"/>
          <a:ext cx="889000" cy="22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a:extLst>
            <a:ext uri="{FF2B5EF4-FFF2-40B4-BE49-F238E27FC236}">
              <a16:creationId xmlns:a16="http://schemas.microsoft.com/office/drawing/2014/main" xmlns="" id="{00000000-0008-0000-0600-0000EC020000}"/>
            </a:ext>
          </a:extLst>
        </xdr:cNvPr>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164179</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xmlns="" id="{00000000-0008-0000-0600-0000EE020000}"/>
            </a:ext>
          </a:extLst>
        </xdr:cNvPr>
        <xdr:cNvCxnSpPr/>
      </xdr:nvCxnSpPr>
      <xdr:spPr>
        <a:xfrm flipV="1">
          <a:off x="19545300" y="6507829"/>
          <a:ext cx="889000" cy="22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a:extLst>
            <a:ext uri="{FF2B5EF4-FFF2-40B4-BE49-F238E27FC236}">
              <a16:creationId xmlns:a16="http://schemas.microsoft.com/office/drawing/2014/main" xmlns="" id="{00000000-0008-0000-0600-0000EF020000}"/>
            </a:ext>
          </a:extLst>
        </xdr:cNvPr>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68451</xdr:rowOff>
    </xdr:from>
    <xdr:ext cx="378565"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0245017" y="6755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17837</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xmlns="" id="{00000000-0008-0000-0600-0000F1020000}"/>
            </a:ext>
          </a:extLst>
        </xdr:cNvPr>
        <xdr:cNvCxnSpPr/>
      </xdr:nvCxnSpPr>
      <xdr:spPr>
        <a:xfrm>
          <a:off x="18656300" y="6704387"/>
          <a:ext cx="889000" cy="2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a:extLst>
            <a:ext uri="{FF2B5EF4-FFF2-40B4-BE49-F238E27FC236}">
              <a16:creationId xmlns:a16="http://schemas.microsoft.com/office/drawing/2014/main" xmlns="" id="{00000000-0008-0000-0600-0000F2020000}"/>
            </a:ext>
          </a:extLst>
        </xdr:cNvPr>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a:extLst>
            <a:ext uri="{FF2B5EF4-FFF2-40B4-BE49-F238E27FC236}">
              <a16:creationId xmlns:a16="http://schemas.microsoft.com/office/drawing/2014/main" xmlns="" id="{00000000-0008-0000-0600-0000F4020000}"/>
            </a:ext>
          </a:extLst>
        </xdr:cNvPr>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69251</xdr:rowOff>
    </xdr:from>
    <xdr:ext cx="378565"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18467017" y="6755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xmlns=""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4" name="投資及び出資金該当値テキスト">
          <a:extLst>
            <a:ext uri="{FF2B5EF4-FFF2-40B4-BE49-F238E27FC236}">
              <a16:creationId xmlns:a16="http://schemas.microsoft.com/office/drawing/2014/main" xmlns="" id="{00000000-0008-0000-0600-0000FC020000}"/>
            </a:ext>
          </a:extLst>
        </xdr:cNvPr>
        <xdr:cNvSpPr txBox="1"/>
      </xdr:nvSpPr>
      <xdr:spPr>
        <a:xfrm>
          <a:off x="22212300" y="6638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xmlns=""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113379</xdr:rowOff>
    </xdr:from>
    <xdr:to>
      <xdr:col>107</xdr:col>
      <xdr:colOff>101600</xdr:colOff>
      <xdr:row>38</xdr:row>
      <xdr:rowOff>43529</xdr:rowOff>
    </xdr:to>
    <xdr:sp macro="" textlink="">
      <xdr:nvSpPr>
        <xdr:cNvPr id="767" name="楕円 766">
          <a:extLst>
            <a:ext uri="{FF2B5EF4-FFF2-40B4-BE49-F238E27FC236}">
              <a16:creationId xmlns:a16="http://schemas.microsoft.com/office/drawing/2014/main" xmlns="" id="{00000000-0008-0000-0600-0000FF020000}"/>
            </a:ext>
          </a:extLst>
        </xdr:cNvPr>
        <xdr:cNvSpPr/>
      </xdr:nvSpPr>
      <xdr:spPr>
        <a:xfrm>
          <a:off x="20383500" y="645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36</xdr:row>
      <xdr:rowOff>60056</xdr:rowOff>
    </xdr:from>
    <xdr:ext cx="534377" cy="259045"/>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20167111" y="623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xmlns=""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138487</xdr:rowOff>
    </xdr:from>
    <xdr:to>
      <xdr:col>98</xdr:col>
      <xdr:colOff>38100</xdr:colOff>
      <xdr:row>39</xdr:row>
      <xdr:rowOff>68637</xdr:rowOff>
    </xdr:to>
    <xdr:sp macro="" textlink="">
      <xdr:nvSpPr>
        <xdr:cNvPr id="771" name="楕円 770">
          <a:extLst>
            <a:ext uri="{FF2B5EF4-FFF2-40B4-BE49-F238E27FC236}">
              <a16:creationId xmlns:a16="http://schemas.microsoft.com/office/drawing/2014/main" xmlns="" id="{00000000-0008-0000-0600-000003030000}"/>
            </a:ext>
          </a:extLst>
        </xdr:cNvPr>
        <xdr:cNvSpPr/>
      </xdr:nvSpPr>
      <xdr:spPr>
        <a:xfrm>
          <a:off x="18605500" y="665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85164</xdr:rowOff>
    </xdr:from>
    <xdr:ext cx="469744"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8421428" y="6428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xmlns=""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xmlns=""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xmlns=""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xmlns=""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xmlns=""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xmlns=""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xmlns=""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xmlns=""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xmlns=""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xmlns=""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xmlns=""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xmlns=""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xmlns=""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a:extLst>
            <a:ext uri="{FF2B5EF4-FFF2-40B4-BE49-F238E27FC236}">
              <a16:creationId xmlns:a16="http://schemas.microsoft.com/office/drawing/2014/main" xmlns="" id="{00000000-0008-0000-0600-00001F030000}"/>
            </a:ext>
          </a:extLst>
        </xdr:cNvPr>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a:extLst>
            <a:ext uri="{FF2B5EF4-FFF2-40B4-BE49-F238E27FC236}">
              <a16:creationId xmlns:a16="http://schemas.microsoft.com/office/drawing/2014/main" xmlns="" id="{00000000-0008-0000-0600-000020030000}"/>
            </a:ext>
          </a:extLst>
        </xdr:cNvPr>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65672</xdr:rowOff>
    </xdr:from>
    <xdr:to>
      <xdr:col>116</xdr:col>
      <xdr:colOff>63500</xdr:colOff>
      <xdr:row>58</xdr:row>
      <xdr:rowOff>69901</xdr:rowOff>
    </xdr:to>
    <xdr:cxnSp macro="">
      <xdr:nvCxnSpPr>
        <xdr:cNvPr id="801" name="直線コネクタ 800">
          <a:extLst>
            <a:ext uri="{FF2B5EF4-FFF2-40B4-BE49-F238E27FC236}">
              <a16:creationId xmlns:a16="http://schemas.microsoft.com/office/drawing/2014/main" xmlns="" id="{00000000-0008-0000-0600-000021030000}"/>
            </a:ext>
          </a:extLst>
        </xdr:cNvPr>
        <xdr:cNvCxnSpPr/>
      </xdr:nvCxnSpPr>
      <xdr:spPr>
        <a:xfrm flipV="1">
          <a:off x="21323300" y="10009772"/>
          <a:ext cx="8382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35768</xdr:rowOff>
    </xdr:from>
    <xdr:ext cx="469744" cy="259045"/>
    <xdr:sp macro="" textlink="">
      <xdr:nvSpPr>
        <xdr:cNvPr id="802" name="貸付金平均値テキスト">
          <a:extLst>
            <a:ext uri="{FF2B5EF4-FFF2-40B4-BE49-F238E27FC236}">
              <a16:creationId xmlns:a16="http://schemas.microsoft.com/office/drawing/2014/main" xmlns="" id="{00000000-0008-0000-0600-000022030000}"/>
            </a:ext>
          </a:extLst>
        </xdr:cNvPr>
        <xdr:cNvSpPr txBox="1"/>
      </xdr:nvSpPr>
      <xdr:spPr>
        <a:xfrm>
          <a:off x="22212300" y="9808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a:extLst>
            <a:ext uri="{FF2B5EF4-FFF2-40B4-BE49-F238E27FC236}">
              <a16:creationId xmlns:a16="http://schemas.microsoft.com/office/drawing/2014/main" xmlns="" id="{00000000-0008-0000-0600-000023030000}"/>
            </a:ext>
          </a:extLst>
        </xdr:cNvPr>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142539</xdr:rowOff>
    </xdr:from>
    <xdr:to>
      <xdr:col>111</xdr:col>
      <xdr:colOff>177800</xdr:colOff>
      <xdr:row>58</xdr:row>
      <xdr:rowOff>69901</xdr:rowOff>
    </xdr:to>
    <xdr:cxnSp macro="">
      <xdr:nvCxnSpPr>
        <xdr:cNvPr id="804" name="直線コネクタ 803">
          <a:extLst>
            <a:ext uri="{FF2B5EF4-FFF2-40B4-BE49-F238E27FC236}">
              <a16:creationId xmlns:a16="http://schemas.microsoft.com/office/drawing/2014/main" xmlns="" id="{00000000-0008-0000-0600-000024030000}"/>
            </a:ext>
          </a:extLst>
        </xdr:cNvPr>
        <xdr:cNvCxnSpPr/>
      </xdr:nvCxnSpPr>
      <xdr:spPr>
        <a:xfrm>
          <a:off x="20434300" y="9915189"/>
          <a:ext cx="889000" cy="98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a:extLst>
            <a:ext uri="{FF2B5EF4-FFF2-40B4-BE49-F238E27FC236}">
              <a16:creationId xmlns:a16="http://schemas.microsoft.com/office/drawing/2014/main" xmlns="" id="{00000000-0008-0000-0600-000025030000}"/>
            </a:ext>
          </a:extLst>
        </xdr:cNvPr>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136027</xdr:rowOff>
    </xdr:from>
    <xdr:ext cx="469744"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21088428" y="97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142539</xdr:rowOff>
    </xdr:from>
    <xdr:to>
      <xdr:col>107</xdr:col>
      <xdr:colOff>50800</xdr:colOff>
      <xdr:row>58</xdr:row>
      <xdr:rowOff>93923</xdr:rowOff>
    </xdr:to>
    <xdr:cxnSp macro="">
      <xdr:nvCxnSpPr>
        <xdr:cNvPr id="807" name="直線コネクタ 806">
          <a:extLst>
            <a:ext uri="{FF2B5EF4-FFF2-40B4-BE49-F238E27FC236}">
              <a16:creationId xmlns:a16="http://schemas.microsoft.com/office/drawing/2014/main" xmlns="" id="{00000000-0008-0000-0600-000027030000}"/>
            </a:ext>
          </a:extLst>
        </xdr:cNvPr>
        <xdr:cNvCxnSpPr/>
      </xdr:nvCxnSpPr>
      <xdr:spPr>
        <a:xfrm flipV="1">
          <a:off x="19545300" y="9915189"/>
          <a:ext cx="889000" cy="12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a:extLst>
            <a:ext uri="{FF2B5EF4-FFF2-40B4-BE49-F238E27FC236}">
              <a16:creationId xmlns:a16="http://schemas.microsoft.com/office/drawing/2014/main" xmlns="" id="{00000000-0008-0000-0600-000028030000}"/>
            </a:ext>
          </a:extLst>
        </xdr:cNvPr>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96359</xdr:rowOff>
    </xdr:from>
    <xdr:ext cx="469744"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0199428" y="1004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93923</xdr:rowOff>
    </xdr:from>
    <xdr:to>
      <xdr:col>102</xdr:col>
      <xdr:colOff>114300</xdr:colOff>
      <xdr:row>58</xdr:row>
      <xdr:rowOff>96438</xdr:rowOff>
    </xdr:to>
    <xdr:cxnSp macro="">
      <xdr:nvCxnSpPr>
        <xdr:cNvPr id="810" name="直線コネクタ 809">
          <a:extLst>
            <a:ext uri="{FF2B5EF4-FFF2-40B4-BE49-F238E27FC236}">
              <a16:creationId xmlns:a16="http://schemas.microsoft.com/office/drawing/2014/main" xmlns="" id="{00000000-0008-0000-0600-00002A030000}"/>
            </a:ext>
          </a:extLst>
        </xdr:cNvPr>
        <xdr:cNvCxnSpPr/>
      </xdr:nvCxnSpPr>
      <xdr:spPr>
        <a:xfrm flipV="1">
          <a:off x="18656300" y="10038023"/>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a:extLst>
            <a:ext uri="{FF2B5EF4-FFF2-40B4-BE49-F238E27FC236}">
              <a16:creationId xmlns:a16="http://schemas.microsoft.com/office/drawing/2014/main" xmlns="" id="{00000000-0008-0000-0600-00002B030000}"/>
            </a:ext>
          </a:extLst>
        </xdr:cNvPr>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120845</xdr:rowOff>
    </xdr:from>
    <xdr:ext cx="469744"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19310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a:extLst>
            <a:ext uri="{FF2B5EF4-FFF2-40B4-BE49-F238E27FC236}">
              <a16:creationId xmlns:a16="http://schemas.microsoft.com/office/drawing/2014/main" xmlns="" id="{00000000-0008-0000-0600-00002D030000}"/>
            </a:ext>
          </a:extLst>
        </xdr:cNvPr>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109910</xdr:rowOff>
    </xdr:from>
    <xdr:ext cx="469744"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18421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14872</xdr:rowOff>
    </xdr:from>
    <xdr:to>
      <xdr:col>116</xdr:col>
      <xdr:colOff>114300</xdr:colOff>
      <xdr:row>58</xdr:row>
      <xdr:rowOff>116472</xdr:rowOff>
    </xdr:to>
    <xdr:sp macro="" textlink="">
      <xdr:nvSpPr>
        <xdr:cNvPr id="820" name="楕円 819">
          <a:extLst>
            <a:ext uri="{FF2B5EF4-FFF2-40B4-BE49-F238E27FC236}">
              <a16:creationId xmlns:a16="http://schemas.microsoft.com/office/drawing/2014/main" xmlns="" id="{00000000-0008-0000-0600-000034030000}"/>
            </a:ext>
          </a:extLst>
        </xdr:cNvPr>
        <xdr:cNvSpPr/>
      </xdr:nvSpPr>
      <xdr:spPr>
        <a:xfrm>
          <a:off x="22110700" y="995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164749</xdr:rowOff>
    </xdr:from>
    <xdr:ext cx="469744" cy="259045"/>
    <xdr:sp macro="" textlink="">
      <xdr:nvSpPr>
        <xdr:cNvPr id="821" name="貸付金該当値テキスト">
          <a:extLst>
            <a:ext uri="{FF2B5EF4-FFF2-40B4-BE49-F238E27FC236}">
              <a16:creationId xmlns:a16="http://schemas.microsoft.com/office/drawing/2014/main" xmlns="" id="{00000000-0008-0000-0600-000035030000}"/>
            </a:ext>
          </a:extLst>
        </xdr:cNvPr>
        <xdr:cNvSpPr txBox="1"/>
      </xdr:nvSpPr>
      <xdr:spPr>
        <a:xfrm>
          <a:off x="22212300" y="993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19101</xdr:rowOff>
    </xdr:from>
    <xdr:to>
      <xdr:col>112</xdr:col>
      <xdr:colOff>38100</xdr:colOff>
      <xdr:row>58</xdr:row>
      <xdr:rowOff>120701</xdr:rowOff>
    </xdr:to>
    <xdr:sp macro="" textlink="">
      <xdr:nvSpPr>
        <xdr:cNvPr id="822" name="楕円 821">
          <a:extLst>
            <a:ext uri="{FF2B5EF4-FFF2-40B4-BE49-F238E27FC236}">
              <a16:creationId xmlns:a16="http://schemas.microsoft.com/office/drawing/2014/main" xmlns="" id="{00000000-0008-0000-0600-000036030000}"/>
            </a:ext>
          </a:extLst>
        </xdr:cNvPr>
        <xdr:cNvSpPr/>
      </xdr:nvSpPr>
      <xdr:spPr>
        <a:xfrm>
          <a:off x="21272500" y="996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111828</xdr:rowOff>
    </xdr:from>
    <xdr:ext cx="469744" cy="259045"/>
    <xdr:sp macro="" textlink="">
      <xdr:nvSpPr>
        <xdr:cNvPr id="823" name="テキスト ボックス 822">
          <a:extLst>
            <a:ext uri="{FF2B5EF4-FFF2-40B4-BE49-F238E27FC236}">
              <a16:creationId xmlns:a16="http://schemas.microsoft.com/office/drawing/2014/main" xmlns="" id="{00000000-0008-0000-0600-000037030000}"/>
            </a:ext>
          </a:extLst>
        </xdr:cNvPr>
        <xdr:cNvSpPr txBox="1"/>
      </xdr:nvSpPr>
      <xdr:spPr>
        <a:xfrm>
          <a:off x="21088428" y="1005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91739</xdr:rowOff>
    </xdr:from>
    <xdr:to>
      <xdr:col>107</xdr:col>
      <xdr:colOff>101600</xdr:colOff>
      <xdr:row>58</xdr:row>
      <xdr:rowOff>21889</xdr:rowOff>
    </xdr:to>
    <xdr:sp macro="" textlink="">
      <xdr:nvSpPr>
        <xdr:cNvPr id="824" name="楕円 823">
          <a:extLst>
            <a:ext uri="{FF2B5EF4-FFF2-40B4-BE49-F238E27FC236}">
              <a16:creationId xmlns:a16="http://schemas.microsoft.com/office/drawing/2014/main" xmlns="" id="{00000000-0008-0000-0600-000038030000}"/>
            </a:ext>
          </a:extLst>
        </xdr:cNvPr>
        <xdr:cNvSpPr/>
      </xdr:nvSpPr>
      <xdr:spPr>
        <a:xfrm>
          <a:off x="20383500" y="986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38416</xdr:rowOff>
    </xdr:from>
    <xdr:ext cx="534377" cy="259045"/>
    <xdr:sp macro="" textlink="">
      <xdr:nvSpPr>
        <xdr:cNvPr id="825" name="テキスト ボックス 824">
          <a:extLst>
            <a:ext uri="{FF2B5EF4-FFF2-40B4-BE49-F238E27FC236}">
              <a16:creationId xmlns:a16="http://schemas.microsoft.com/office/drawing/2014/main" xmlns="" id="{00000000-0008-0000-0600-000039030000}"/>
            </a:ext>
          </a:extLst>
        </xdr:cNvPr>
        <xdr:cNvSpPr txBox="1"/>
      </xdr:nvSpPr>
      <xdr:spPr>
        <a:xfrm>
          <a:off x="20167111" y="963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43123</xdr:rowOff>
    </xdr:from>
    <xdr:to>
      <xdr:col>102</xdr:col>
      <xdr:colOff>165100</xdr:colOff>
      <xdr:row>58</xdr:row>
      <xdr:rowOff>144723</xdr:rowOff>
    </xdr:to>
    <xdr:sp macro="" textlink="">
      <xdr:nvSpPr>
        <xdr:cNvPr id="826" name="楕円 825">
          <a:extLst>
            <a:ext uri="{FF2B5EF4-FFF2-40B4-BE49-F238E27FC236}">
              <a16:creationId xmlns:a16="http://schemas.microsoft.com/office/drawing/2014/main" xmlns="" id="{00000000-0008-0000-0600-00003A030000}"/>
            </a:ext>
          </a:extLst>
        </xdr:cNvPr>
        <xdr:cNvSpPr/>
      </xdr:nvSpPr>
      <xdr:spPr>
        <a:xfrm>
          <a:off x="19494500" y="998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135850</xdr:rowOff>
    </xdr:from>
    <xdr:ext cx="469744" cy="259045"/>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19310428" y="10079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45638</xdr:rowOff>
    </xdr:from>
    <xdr:to>
      <xdr:col>98</xdr:col>
      <xdr:colOff>38100</xdr:colOff>
      <xdr:row>58</xdr:row>
      <xdr:rowOff>147238</xdr:rowOff>
    </xdr:to>
    <xdr:sp macro="" textlink="">
      <xdr:nvSpPr>
        <xdr:cNvPr id="828" name="楕円 827">
          <a:extLst>
            <a:ext uri="{FF2B5EF4-FFF2-40B4-BE49-F238E27FC236}">
              <a16:creationId xmlns:a16="http://schemas.microsoft.com/office/drawing/2014/main" xmlns="" id="{00000000-0008-0000-0600-00003C030000}"/>
            </a:ext>
          </a:extLst>
        </xdr:cNvPr>
        <xdr:cNvSpPr/>
      </xdr:nvSpPr>
      <xdr:spPr>
        <a:xfrm>
          <a:off x="18605500" y="998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138365</xdr:rowOff>
    </xdr:from>
    <xdr:ext cx="469744" cy="259045"/>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8421428" y="10082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xmlns=""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xmlns=""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xmlns=""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xmlns=""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xmlns=""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xmlns=""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xmlns=""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a:extLst>
            <a:ext uri="{FF2B5EF4-FFF2-40B4-BE49-F238E27FC236}">
              <a16:creationId xmlns:a16="http://schemas.microsoft.com/office/drawing/2014/main" xmlns="" id="{00000000-0008-0000-0600-00004F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xmlns=""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xmlns=""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xmlns=""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a:extLst>
            <a:ext uri="{FF2B5EF4-FFF2-40B4-BE49-F238E27FC236}">
              <a16:creationId xmlns:a16="http://schemas.microsoft.com/office/drawing/2014/main" xmlns="" id="{00000000-0008-0000-0600-000055030000}"/>
            </a:ext>
          </a:extLst>
        </xdr:cNvPr>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a:extLst>
            <a:ext uri="{FF2B5EF4-FFF2-40B4-BE49-F238E27FC236}">
              <a16:creationId xmlns:a16="http://schemas.microsoft.com/office/drawing/2014/main" xmlns="" id="{00000000-0008-0000-0600-000056030000}"/>
            </a:ext>
          </a:extLst>
        </xdr:cNvPr>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a:extLst>
            <a:ext uri="{FF2B5EF4-FFF2-40B4-BE49-F238E27FC236}">
              <a16:creationId xmlns:a16="http://schemas.microsoft.com/office/drawing/2014/main" xmlns="" id="{00000000-0008-0000-0600-000058030000}"/>
            </a:ext>
          </a:extLst>
        </xdr:cNvPr>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a:extLst>
            <a:ext uri="{FF2B5EF4-FFF2-40B4-BE49-F238E27FC236}">
              <a16:creationId xmlns:a16="http://schemas.microsoft.com/office/drawing/2014/main" xmlns="" id="{00000000-0008-0000-0600-000059030000}"/>
            </a:ext>
          </a:extLst>
        </xdr:cNvPr>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153423</xdr:rowOff>
    </xdr:from>
    <xdr:to>
      <xdr:col>116</xdr:col>
      <xdr:colOff>63500</xdr:colOff>
      <xdr:row>77</xdr:row>
      <xdr:rowOff>6690</xdr:rowOff>
    </xdr:to>
    <xdr:cxnSp macro="">
      <xdr:nvCxnSpPr>
        <xdr:cNvPr id="858" name="直線コネクタ 857">
          <a:extLst>
            <a:ext uri="{FF2B5EF4-FFF2-40B4-BE49-F238E27FC236}">
              <a16:creationId xmlns:a16="http://schemas.microsoft.com/office/drawing/2014/main" xmlns="" id="{00000000-0008-0000-0600-00005A030000}"/>
            </a:ext>
          </a:extLst>
        </xdr:cNvPr>
        <xdr:cNvCxnSpPr/>
      </xdr:nvCxnSpPr>
      <xdr:spPr>
        <a:xfrm flipV="1">
          <a:off x="21323300" y="13183623"/>
          <a:ext cx="838200" cy="2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110394</xdr:rowOff>
    </xdr:from>
    <xdr:ext cx="599010" cy="259045"/>
    <xdr:sp macro="" textlink="">
      <xdr:nvSpPr>
        <xdr:cNvPr id="859" name="繰出金平均値テキスト">
          <a:extLst>
            <a:ext uri="{FF2B5EF4-FFF2-40B4-BE49-F238E27FC236}">
              <a16:creationId xmlns:a16="http://schemas.microsoft.com/office/drawing/2014/main" xmlns="" id="{00000000-0008-0000-0600-00005B030000}"/>
            </a:ext>
          </a:extLst>
        </xdr:cNvPr>
        <xdr:cNvSpPr txBox="1"/>
      </xdr:nvSpPr>
      <xdr:spPr>
        <a:xfrm>
          <a:off x="22212300" y="12969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a:extLst>
            <a:ext uri="{FF2B5EF4-FFF2-40B4-BE49-F238E27FC236}">
              <a16:creationId xmlns:a16="http://schemas.microsoft.com/office/drawing/2014/main" xmlns="" id="{00000000-0008-0000-0600-00005C030000}"/>
            </a:ext>
          </a:extLst>
        </xdr:cNvPr>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2022</xdr:rowOff>
    </xdr:from>
    <xdr:to>
      <xdr:col>111</xdr:col>
      <xdr:colOff>177800</xdr:colOff>
      <xdr:row>77</xdr:row>
      <xdr:rowOff>6690</xdr:rowOff>
    </xdr:to>
    <xdr:cxnSp macro="">
      <xdr:nvCxnSpPr>
        <xdr:cNvPr id="861" name="直線コネクタ 860">
          <a:extLst>
            <a:ext uri="{FF2B5EF4-FFF2-40B4-BE49-F238E27FC236}">
              <a16:creationId xmlns:a16="http://schemas.microsoft.com/office/drawing/2014/main" xmlns="" id="{00000000-0008-0000-0600-00005D030000}"/>
            </a:ext>
          </a:extLst>
        </xdr:cNvPr>
        <xdr:cNvCxnSpPr/>
      </xdr:nvCxnSpPr>
      <xdr:spPr>
        <a:xfrm>
          <a:off x="20434300" y="13203672"/>
          <a:ext cx="889000" cy="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a:extLst>
            <a:ext uri="{FF2B5EF4-FFF2-40B4-BE49-F238E27FC236}">
              <a16:creationId xmlns:a16="http://schemas.microsoft.com/office/drawing/2014/main" xmlns="" id="{00000000-0008-0000-0600-00005E030000}"/>
            </a:ext>
          </a:extLst>
        </xdr:cNvPr>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44405</xdr:rowOff>
    </xdr:from>
    <xdr:ext cx="599010"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21023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128374</xdr:rowOff>
    </xdr:from>
    <xdr:to>
      <xdr:col>107</xdr:col>
      <xdr:colOff>50800</xdr:colOff>
      <xdr:row>77</xdr:row>
      <xdr:rowOff>2022</xdr:rowOff>
    </xdr:to>
    <xdr:cxnSp macro="">
      <xdr:nvCxnSpPr>
        <xdr:cNvPr id="864" name="直線コネクタ 863">
          <a:extLst>
            <a:ext uri="{FF2B5EF4-FFF2-40B4-BE49-F238E27FC236}">
              <a16:creationId xmlns:a16="http://schemas.microsoft.com/office/drawing/2014/main" xmlns="" id="{00000000-0008-0000-0600-000060030000}"/>
            </a:ext>
          </a:extLst>
        </xdr:cNvPr>
        <xdr:cNvCxnSpPr/>
      </xdr:nvCxnSpPr>
      <xdr:spPr>
        <a:xfrm>
          <a:off x="19545300" y="13158574"/>
          <a:ext cx="889000" cy="4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a:extLst>
            <a:ext uri="{FF2B5EF4-FFF2-40B4-BE49-F238E27FC236}">
              <a16:creationId xmlns:a16="http://schemas.microsoft.com/office/drawing/2014/main" xmlns="" id="{00000000-0008-0000-0600-000061030000}"/>
            </a:ext>
          </a:extLst>
        </xdr:cNvPr>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35524</xdr:rowOff>
    </xdr:from>
    <xdr:ext cx="59901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20134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128374</xdr:rowOff>
    </xdr:from>
    <xdr:to>
      <xdr:col>102</xdr:col>
      <xdr:colOff>114300</xdr:colOff>
      <xdr:row>77</xdr:row>
      <xdr:rowOff>38399</xdr:rowOff>
    </xdr:to>
    <xdr:cxnSp macro="">
      <xdr:nvCxnSpPr>
        <xdr:cNvPr id="867" name="直線コネクタ 866">
          <a:extLst>
            <a:ext uri="{FF2B5EF4-FFF2-40B4-BE49-F238E27FC236}">
              <a16:creationId xmlns:a16="http://schemas.microsoft.com/office/drawing/2014/main" xmlns="" id="{00000000-0008-0000-0600-000063030000}"/>
            </a:ext>
          </a:extLst>
        </xdr:cNvPr>
        <xdr:cNvCxnSpPr/>
      </xdr:nvCxnSpPr>
      <xdr:spPr>
        <a:xfrm flipV="1">
          <a:off x="18656300" y="13158574"/>
          <a:ext cx="889000" cy="8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a:extLst>
            <a:ext uri="{FF2B5EF4-FFF2-40B4-BE49-F238E27FC236}">
              <a16:creationId xmlns:a16="http://schemas.microsoft.com/office/drawing/2014/main" xmlns="" id="{00000000-0008-0000-0600-000064030000}"/>
            </a:ext>
          </a:extLst>
        </xdr:cNvPr>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19614</xdr:rowOff>
    </xdr:from>
    <xdr:ext cx="59901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9245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a:extLst>
            <a:ext uri="{FF2B5EF4-FFF2-40B4-BE49-F238E27FC236}">
              <a16:creationId xmlns:a16="http://schemas.microsoft.com/office/drawing/2014/main" xmlns="" id="{00000000-0008-0000-0600-000066030000}"/>
            </a:ext>
          </a:extLst>
        </xdr:cNvPr>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44462</xdr:rowOff>
    </xdr:from>
    <xdr:ext cx="599010"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18356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102623</xdr:rowOff>
    </xdr:from>
    <xdr:to>
      <xdr:col>116</xdr:col>
      <xdr:colOff>114300</xdr:colOff>
      <xdr:row>77</xdr:row>
      <xdr:rowOff>32773</xdr:rowOff>
    </xdr:to>
    <xdr:sp macro="" textlink="">
      <xdr:nvSpPr>
        <xdr:cNvPr id="877" name="楕円 876">
          <a:extLst>
            <a:ext uri="{FF2B5EF4-FFF2-40B4-BE49-F238E27FC236}">
              <a16:creationId xmlns:a16="http://schemas.microsoft.com/office/drawing/2014/main" xmlns="" id="{00000000-0008-0000-0600-00006D030000}"/>
            </a:ext>
          </a:extLst>
        </xdr:cNvPr>
        <xdr:cNvSpPr/>
      </xdr:nvSpPr>
      <xdr:spPr>
        <a:xfrm>
          <a:off x="22110700" y="1313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81050</xdr:rowOff>
    </xdr:from>
    <xdr:ext cx="599010" cy="259045"/>
    <xdr:sp macro="" textlink="">
      <xdr:nvSpPr>
        <xdr:cNvPr id="878" name="繰出金該当値テキスト">
          <a:extLst>
            <a:ext uri="{FF2B5EF4-FFF2-40B4-BE49-F238E27FC236}">
              <a16:creationId xmlns:a16="http://schemas.microsoft.com/office/drawing/2014/main" xmlns="" id="{00000000-0008-0000-0600-00006E030000}"/>
            </a:ext>
          </a:extLst>
        </xdr:cNvPr>
        <xdr:cNvSpPr txBox="1"/>
      </xdr:nvSpPr>
      <xdr:spPr>
        <a:xfrm>
          <a:off x="22212300" y="13111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127340</xdr:rowOff>
    </xdr:from>
    <xdr:to>
      <xdr:col>112</xdr:col>
      <xdr:colOff>38100</xdr:colOff>
      <xdr:row>77</xdr:row>
      <xdr:rowOff>57490</xdr:rowOff>
    </xdr:to>
    <xdr:sp macro="" textlink="">
      <xdr:nvSpPr>
        <xdr:cNvPr id="879" name="楕円 878">
          <a:extLst>
            <a:ext uri="{FF2B5EF4-FFF2-40B4-BE49-F238E27FC236}">
              <a16:creationId xmlns:a16="http://schemas.microsoft.com/office/drawing/2014/main" xmlns="" id="{00000000-0008-0000-0600-00006F030000}"/>
            </a:ext>
          </a:extLst>
        </xdr:cNvPr>
        <xdr:cNvSpPr/>
      </xdr:nvSpPr>
      <xdr:spPr>
        <a:xfrm>
          <a:off x="21272500" y="1315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48617</xdr:rowOff>
    </xdr:from>
    <xdr:ext cx="534377" cy="259045"/>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21056111" y="1325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122672</xdr:rowOff>
    </xdr:from>
    <xdr:to>
      <xdr:col>107</xdr:col>
      <xdr:colOff>101600</xdr:colOff>
      <xdr:row>77</xdr:row>
      <xdr:rowOff>52822</xdr:rowOff>
    </xdr:to>
    <xdr:sp macro="" textlink="">
      <xdr:nvSpPr>
        <xdr:cNvPr id="881" name="楕円 880">
          <a:extLst>
            <a:ext uri="{FF2B5EF4-FFF2-40B4-BE49-F238E27FC236}">
              <a16:creationId xmlns:a16="http://schemas.microsoft.com/office/drawing/2014/main" xmlns="" id="{00000000-0008-0000-0600-000071030000}"/>
            </a:ext>
          </a:extLst>
        </xdr:cNvPr>
        <xdr:cNvSpPr/>
      </xdr:nvSpPr>
      <xdr:spPr>
        <a:xfrm>
          <a:off x="20383500" y="1315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43949</xdr:rowOff>
    </xdr:from>
    <xdr:ext cx="599010" cy="259045"/>
    <xdr:sp macro="" textlink="">
      <xdr:nvSpPr>
        <xdr:cNvPr id="882" name="テキスト ボックス 881">
          <a:extLst>
            <a:ext uri="{FF2B5EF4-FFF2-40B4-BE49-F238E27FC236}">
              <a16:creationId xmlns:a16="http://schemas.microsoft.com/office/drawing/2014/main" xmlns="" id="{00000000-0008-0000-0600-000072030000}"/>
            </a:ext>
          </a:extLst>
        </xdr:cNvPr>
        <xdr:cNvSpPr txBox="1"/>
      </xdr:nvSpPr>
      <xdr:spPr>
        <a:xfrm>
          <a:off x="20134795" y="13245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77574</xdr:rowOff>
    </xdr:from>
    <xdr:to>
      <xdr:col>102</xdr:col>
      <xdr:colOff>165100</xdr:colOff>
      <xdr:row>77</xdr:row>
      <xdr:rowOff>7724</xdr:rowOff>
    </xdr:to>
    <xdr:sp macro="" textlink="">
      <xdr:nvSpPr>
        <xdr:cNvPr id="883" name="楕円 882">
          <a:extLst>
            <a:ext uri="{FF2B5EF4-FFF2-40B4-BE49-F238E27FC236}">
              <a16:creationId xmlns:a16="http://schemas.microsoft.com/office/drawing/2014/main" xmlns="" id="{00000000-0008-0000-0600-000073030000}"/>
            </a:ext>
          </a:extLst>
        </xdr:cNvPr>
        <xdr:cNvSpPr/>
      </xdr:nvSpPr>
      <xdr:spPr>
        <a:xfrm>
          <a:off x="19494500" y="1310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24250</xdr:rowOff>
    </xdr:from>
    <xdr:ext cx="599010" cy="259045"/>
    <xdr:sp macro="" textlink="">
      <xdr:nvSpPr>
        <xdr:cNvPr id="884" name="テキスト ボックス 883">
          <a:extLst>
            <a:ext uri="{FF2B5EF4-FFF2-40B4-BE49-F238E27FC236}">
              <a16:creationId xmlns:a16="http://schemas.microsoft.com/office/drawing/2014/main" xmlns="" id="{00000000-0008-0000-0600-000074030000}"/>
            </a:ext>
          </a:extLst>
        </xdr:cNvPr>
        <xdr:cNvSpPr txBox="1"/>
      </xdr:nvSpPr>
      <xdr:spPr>
        <a:xfrm>
          <a:off x="19245795" y="12883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159049</xdr:rowOff>
    </xdr:from>
    <xdr:to>
      <xdr:col>98</xdr:col>
      <xdr:colOff>38100</xdr:colOff>
      <xdr:row>77</xdr:row>
      <xdr:rowOff>89199</xdr:rowOff>
    </xdr:to>
    <xdr:sp macro="" textlink="">
      <xdr:nvSpPr>
        <xdr:cNvPr id="885" name="楕円 884">
          <a:extLst>
            <a:ext uri="{FF2B5EF4-FFF2-40B4-BE49-F238E27FC236}">
              <a16:creationId xmlns:a16="http://schemas.microsoft.com/office/drawing/2014/main" xmlns="" id="{00000000-0008-0000-0600-000075030000}"/>
            </a:ext>
          </a:extLst>
        </xdr:cNvPr>
        <xdr:cNvSpPr/>
      </xdr:nvSpPr>
      <xdr:spPr>
        <a:xfrm>
          <a:off x="18605500" y="1318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80326</xdr:rowOff>
    </xdr:from>
    <xdr:ext cx="534377" cy="259045"/>
    <xdr:sp macro="" textlink="">
      <xdr:nvSpPr>
        <xdr:cNvPr id="886" name="テキスト ボックス 885">
          <a:extLst>
            <a:ext uri="{FF2B5EF4-FFF2-40B4-BE49-F238E27FC236}">
              <a16:creationId xmlns:a16="http://schemas.microsoft.com/office/drawing/2014/main" xmlns="" id="{00000000-0008-0000-0600-000076030000}"/>
            </a:ext>
          </a:extLst>
        </xdr:cNvPr>
        <xdr:cNvSpPr txBox="1"/>
      </xdr:nvSpPr>
      <xdr:spPr>
        <a:xfrm>
          <a:off x="18389111" y="1328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xmlns=""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xmlns=""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xmlns=""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xmlns=""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xmlns=""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xmlns=""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xmlns=""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a:extLst>
            <a:ext uri="{FF2B5EF4-FFF2-40B4-BE49-F238E27FC236}">
              <a16:creationId xmlns:a16="http://schemas.microsoft.com/office/drawing/2014/main" xmlns="" id="{00000000-0008-0000-0600-000082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a:extLst>
            <a:ext uri="{FF2B5EF4-FFF2-40B4-BE49-F238E27FC236}">
              <a16:creationId xmlns:a16="http://schemas.microsoft.com/office/drawing/2014/main" xmlns="" id="{00000000-0008-0000-0600-000084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a:extLst>
            <a:ext uri="{FF2B5EF4-FFF2-40B4-BE49-F238E27FC236}">
              <a16:creationId xmlns:a16="http://schemas.microsoft.com/office/drawing/2014/main" xmlns="" id="{00000000-0008-0000-0600-000087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a:extLst>
            <a:ext uri="{FF2B5EF4-FFF2-40B4-BE49-F238E27FC236}">
              <a16:creationId xmlns:a16="http://schemas.microsoft.com/office/drawing/2014/main" xmlns="" id="{00000000-0008-0000-0600-000088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xmlns=""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xmlns=""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a:extLst>
            <a:ext uri="{FF2B5EF4-FFF2-40B4-BE49-F238E27FC236}">
              <a16:creationId xmlns:a16="http://schemas.microsoft.com/office/drawing/2014/main" xmlns="" id="{00000000-0008-0000-0600-00008D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a:extLst>
            <a:ext uri="{FF2B5EF4-FFF2-40B4-BE49-F238E27FC236}">
              <a16:creationId xmlns:a16="http://schemas.microsoft.com/office/drawing/2014/main" xmlns="" id="{00000000-0008-0000-0600-00008E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a:extLst>
            <a:ext uri="{FF2B5EF4-FFF2-40B4-BE49-F238E27FC236}">
              <a16:creationId xmlns:a16="http://schemas.microsoft.com/office/drawing/2014/main" xmlns="" id="{00000000-0008-0000-0600-00008F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a:extLst>
            <a:ext uri="{FF2B5EF4-FFF2-40B4-BE49-F238E27FC236}">
              <a16:creationId xmlns:a16="http://schemas.microsoft.com/office/drawing/2014/main" xmlns="" id="{00000000-0008-0000-0600-000090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a:extLst>
            <a:ext uri="{FF2B5EF4-FFF2-40B4-BE49-F238E27FC236}">
              <a16:creationId xmlns:a16="http://schemas.microsoft.com/office/drawing/2014/main" xmlns="" id="{00000000-0008-0000-0600-000091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a:extLst>
            <a:ext uri="{FF2B5EF4-FFF2-40B4-BE49-F238E27FC236}">
              <a16:creationId xmlns:a16="http://schemas.microsoft.com/office/drawing/2014/main" xmlns="" id="{00000000-0008-0000-0600-000092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a:extLst>
            <a:ext uri="{FF2B5EF4-FFF2-40B4-BE49-F238E27FC236}">
              <a16:creationId xmlns:a16="http://schemas.microsoft.com/office/drawing/2014/main" xmlns="" id="{00000000-0008-0000-0600-000093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a:extLst>
            <a:ext uri="{FF2B5EF4-FFF2-40B4-BE49-F238E27FC236}">
              <a16:creationId xmlns:a16="http://schemas.microsoft.com/office/drawing/2014/main" xmlns="" id="{00000000-0008-0000-0600-000094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a:extLst>
            <a:ext uri="{FF2B5EF4-FFF2-40B4-BE49-F238E27FC236}">
              <a16:creationId xmlns:a16="http://schemas.microsoft.com/office/drawing/2014/main" xmlns="" id="{00000000-0008-0000-0600-000095030000}"/>
            </a:ext>
          </a:extLst>
        </xdr:cNvPr>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a:extLst>
            <a:ext uri="{FF2B5EF4-FFF2-40B4-BE49-F238E27FC236}">
              <a16:creationId xmlns:a16="http://schemas.microsoft.com/office/drawing/2014/main" xmlns="" id="{00000000-0008-0000-0600-000097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a:extLst>
            <a:ext uri="{FF2B5EF4-FFF2-40B4-BE49-F238E27FC236}">
              <a16:creationId xmlns:a16="http://schemas.microsoft.com/office/drawing/2014/main" xmlns="" id="{00000000-0008-0000-0600-000098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a:extLst>
            <a:ext uri="{FF2B5EF4-FFF2-40B4-BE49-F238E27FC236}">
              <a16:creationId xmlns:a16="http://schemas.microsoft.com/office/drawing/2014/main" xmlns="" id="{00000000-0008-0000-0600-00009A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a:extLst>
            <a:ext uri="{FF2B5EF4-FFF2-40B4-BE49-F238E27FC236}">
              <a16:creationId xmlns:a16="http://schemas.microsoft.com/office/drawing/2014/main" xmlns="" id="{00000000-0008-0000-0600-00009B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a:extLst>
            <a:ext uri="{FF2B5EF4-FFF2-40B4-BE49-F238E27FC236}">
              <a16:creationId xmlns:a16="http://schemas.microsoft.com/office/drawing/2014/main" xmlns="" id="{00000000-0008-0000-0600-00009D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xmlns=""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xmlns=""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xmlns=""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xmlns=""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a:extLst>
            <a:ext uri="{FF2B5EF4-FFF2-40B4-BE49-F238E27FC236}">
              <a16:creationId xmlns:a16="http://schemas.microsoft.com/office/drawing/2014/main" xmlns="" id="{00000000-0008-0000-0600-0000A4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a:extLst>
            <a:ext uri="{FF2B5EF4-FFF2-40B4-BE49-F238E27FC236}">
              <a16:creationId xmlns:a16="http://schemas.microsoft.com/office/drawing/2014/main" xmlns="" id="{00000000-0008-0000-0600-0000A5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a:extLst>
            <a:ext uri="{FF2B5EF4-FFF2-40B4-BE49-F238E27FC236}">
              <a16:creationId xmlns:a16="http://schemas.microsoft.com/office/drawing/2014/main" xmlns="" id="{00000000-0008-0000-0600-0000A6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a:extLst>
            <a:ext uri="{FF2B5EF4-FFF2-40B4-BE49-F238E27FC236}">
              <a16:creationId xmlns:a16="http://schemas.microsoft.com/office/drawing/2014/main" xmlns="" id="{00000000-0008-0000-0600-0000A7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a:extLst>
            <a:ext uri="{FF2B5EF4-FFF2-40B4-BE49-F238E27FC236}">
              <a16:creationId xmlns:a16="http://schemas.microsoft.com/office/drawing/2014/main" xmlns="" id="{00000000-0008-0000-0600-0000A8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a:extLst>
            <a:ext uri="{FF2B5EF4-FFF2-40B4-BE49-F238E27FC236}">
              <a16:creationId xmlns:a16="http://schemas.microsoft.com/office/drawing/2014/main" xmlns="" id="{00000000-0008-0000-0600-0000A9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a:extLst>
            <a:ext uri="{FF2B5EF4-FFF2-40B4-BE49-F238E27FC236}">
              <a16:creationId xmlns:a16="http://schemas.microsoft.com/office/drawing/2014/main" xmlns="" id="{00000000-0008-0000-0600-0000AA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a:extLst>
            <a:ext uri="{FF2B5EF4-FFF2-40B4-BE49-F238E27FC236}">
              <a16:creationId xmlns:a16="http://schemas.microsoft.com/office/drawing/2014/main" xmlns="" id="{00000000-0008-0000-0600-0000AB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a:extLst>
            <a:ext uri="{FF2B5EF4-FFF2-40B4-BE49-F238E27FC236}">
              <a16:creationId xmlns:a16="http://schemas.microsoft.com/office/drawing/2014/main" xmlns="" id="{00000000-0008-0000-0600-0000AC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a:extLst>
            <a:ext uri="{FF2B5EF4-FFF2-40B4-BE49-F238E27FC236}">
              <a16:creationId xmlns:a16="http://schemas.microsoft.com/office/drawing/2014/main" xmlns="" id="{00000000-0008-0000-0600-0000AD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xmlns=""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xmlns=""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xmlns=""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維持補修費は、本村が全国でも屈指の豪雪地であり、例年除排雪費用に</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巨額の費用を投じている。令和元年度の住民一人当たりの金額は、記録的な少雪により前年度に比べ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40,885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円の大幅な減となっているものの、類似団体平均を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4,753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円上回る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29,647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円となっている。扶助費は、村内に</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所（うち</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所は休所中）の保育所を設置しているため、児童福祉費分が大きくなっており、類似団体平均を上回る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73,476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円となっている。人件費は、へき地診療所特別会計が普通会計に含まれていることから、医師や看護師等にかかる分が影響し、類似団体平均を大きく上回る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231,390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円となっている。災害復旧事業費は、平成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月豪雨により村内で公共土木施設や農業施設等で大きな被害が発生したことにより、令和元年度は前年度に比べ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99,265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円増で、類似団体平均を大きく上回る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146,454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円となっている。積立金については、令和元年度のふるさと納税が大幅に増加したことにより、ふるさと大蔵村応援基金への積立金が増加したことにより類似団体平均を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29,917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円上回る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97,406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円となっている。公債費は、平成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年度に繰上償還を行ったことにより平成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年度は減となったが、令和元年度では前年度と比較し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10,981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138,818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円となり、今後も平成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年度大規模事業の償還が控えており増加していくと見込んでいる。普通建設事業費は、令和元年度に肘折地区防災拠点施設整備事業実施の影響により前年度比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47,277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208,611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山形県大蔵村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3,170
3,153
211.63
4,476,905
4,336,735
99,670
2,184,900
4,618,897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xmlns=""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xmlns=""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xmlns=""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xmlns=""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xmlns=""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xmlns=""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xmlns=""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xmlns=""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xmlns=""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xmlns=""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xmlns=""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xmlns=""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xmlns=""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a:extLst>
            <a:ext uri="{FF2B5EF4-FFF2-40B4-BE49-F238E27FC236}">
              <a16:creationId xmlns:a16="http://schemas.microsoft.com/office/drawing/2014/main" xmlns="" id="{00000000-0008-0000-0700-000038000000}"/>
            </a:ext>
          </a:extLst>
        </xdr:cNvPr>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a:extLst>
            <a:ext uri="{FF2B5EF4-FFF2-40B4-BE49-F238E27FC236}">
              <a16:creationId xmlns:a16="http://schemas.microsoft.com/office/drawing/2014/main" xmlns="" id="{00000000-0008-0000-0700-000039000000}"/>
            </a:ext>
          </a:extLst>
        </xdr:cNvPr>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a:extLst>
            <a:ext uri="{FF2B5EF4-FFF2-40B4-BE49-F238E27FC236}">
              <a16:creationId xmlns:a16="http://schemas.microsoft.com/office/drawing/2014/main" xmlns="" id="{00000000-0008-0000-0700-00003A000000}"/>
            </a:ext>
          </a:extLst>
        </xdr:cNvPr>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a:extLst>
            <a:ext uri="{FF2B5EF4-FFF2-40B4-BE49-F238E27FC236}">
              <a16:creationId xmlns:a16="http://schemas.microsoft.com/office/drawing/2014/main" xmlns="" id="{00000000-0008-0000-0700-00003B000000}"/>
            </a:ext>
          </a:extLst>
        </xdr:cNvPr>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159969</xdr:rowOff>
    </xdr:from>
    <xdr:to>
      <xdr:col>24</xdr:col>
      <xdr:colOff>63500</xdr:colOff>
      <xdr:row>36</xdr:row>
      <xdr:rowOff>165913</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flipV="1">
          <a:off x="3797300" y="6332169"/>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148556</xdr:rowOff>
    </xdr:from>
    <xdr:ext cx="534377" cy="259045"/>
    <xdr:sp macro="" textlink="">
      <xdr:nvSpPr>
        <xdr:cNvPr id="61" name="議会費平均値テキスト">
          <a:extLst>
            <a:ext uri="{FF2B5EF4-FFF2-40B4-BE49-F238E27FC236}">
              <a16:creationId xmlns:a16="http://schemas.microsoft.com/office/drawing/2014/main" xmlns="" id="{00000000-0008-0000-0700-00003D000000}"/>
            </a:ext>
          </a:extLst>
        </xdr:cNvPr>
        <xdr:cNvSpPr txBox="1"/>
      </xdr:nvSpPr>
      <xdr:spPr>
        <a:xfrm>
          <a:off x="4686300" y="6320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a:extLst>
            <a:ext uri="{FF2B5EF4-FFF2-40B4-BE49-F238E27FC236}">
              <a16:creationId xmlns:a16="http://schemas.microsoft.com/office/drawing/2014/main" xmlns="" id="{00000000-0008-0000-0700-00003E000000}"/>
            </a:ext>
          </a:extLst>
        </xdr:cNvPr>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165913</xdr:rowOff>
    </xdr:from>
    <xdr:to>
      <xdr:col>19</xdr:col>
      <xdr:colOff>177800</xdr:colOff>
      <xdr:row>37</xdr:row>
      <xdr:rowOff>9951</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flipV="1">
          <a:off x="2908300" y="6338113"/>
          <a:ext cx="889000" cy="1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a:extLst>
            <a:ext uri="{FF2B5EF4-FFF2-40B4-BE49-F238E27FC236}">
              <a16:creationId xmlns:a16="http://schemas.microsoft.com/office/drawing/2014/main" xmlns="" id="{00000000-0008-0000-0700-000040000000}"/>
            </a:ext>
          </a:extLst>
        </xdr:cNvPr>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97979</xdr:rowOff>
    </xdr:from>
    <xdr:ext cx="534377" cy="259045"/>
    <xdr:sp macro="" textlink="">
      <xdr:nvSpPr>
        <xdr:cNvPr id="65" name="テキスト ボックス 64">
          <a:extLst>
            <a:ext uri="{FF2B5EF4-FFF2-40B4-BE49-F238E27FC236}">
              <a16:creationId xmlns:a16="http://schemas.microsoft.com/office/drawing/2014/main" xmlns="" id="{00000000-0008-0000-0700-000041000000}"/>
            </a:ext>
          </a:extLst>
        </xdr:cNvPr>
        <xdr:cNvSpPr txBox="1"/>
      </xdr:nvSpPr>
      <xdr:spPr>
        <a:xfrm>
          <a:off x="3530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9951</xdr:rowOff>
    </xdr:from>
    <xdr:to>
      <xdr:col>15</xdr:col>
      <xdr:colOff>50800</xdr:colOff>
      <xdr:row>37</xdr:row>
      <xdr:rowOff>16713</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flipV="1">
          <a:off x="2019300" y="6353601"/>
          <a:ext cx="889000" cy="6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95711</xdr:rowOff>
    </xdr:from>
    <xdr:ext cx="534377"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2641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4293</xdr:rowOff>
    </xdr:from>
    <xdr:to>
      <xdr:col>10</xdr:col>
      <xdr:colOff>114300</xdr:colOff>
      <xdr:row>37</xdr:row>
      <xdr:rowOff>16713</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a:off x="1130300" y="6347943"/>
          <a:ext cx="889000" cy="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95997</xdr:rowOff>
    </xdr:from>
    <xdr:ext cx="534377"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1752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a:extLst>
            <a:ext uri="{FF2B5EF4-FFF2-40B4-BE49-F238E27FC236}">
              <a16:creationId xmlns:a16="http://schemas.microsoft.com/office/drawing/2014/main" xmlns="" id="{00000000-0008-0000-0700-000048000000}"/>
            </a:ext>
          </a:extLst>
        </xdr:cNvPr>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80224</xdr:rowOff>
    </xdr:from>
    <xdr:ext cx="534377" cy="259045"/>
    <xdr:sp macro="" textlink="">
      <xdr:nvSpPr>
        <xdr:cNvPr id="73" name="テキスト ボックス 72">
          <a:extLst>
            <a:ext uri="{FF2B5EF4-FFF2-40B4-BE49-F238E27FC236}">
              <a16:creationId xmlns:a16="http://schemas.microsoft.com/office/drawing/2014/main" xmlns="" id="{00000000-0008-0000-0700-000049000000}"/>
            </a:ext>
          </a:extLst>
        </xdr:cNvPr>
        <xdr:cNvSpPr txBox="1"/>
      </xdr:nvSpPr>
      <xdr:spPr>
        <a:xfrm>
          <a:off x="863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109169</xdr:rowOff>
    </xdr:from>
    <xdr:to>
      <xdr:col>24</xdr:col>
      <xdr:colOff>114300</xdr:colOff>
      <xdr:row>37</xdr:row>
      <xdr:rowOff>39319</xdr:rowOff>
    </xdr:to>
    <xdr:sp macro="" textlink="">
      <xdr:nvSpPr>
        <xdr:cNvPr id="79" name="楕円 78">
          <a:extLst>
            <a:ext uri="{FF2B5EF4-FFF2-40B4-BE49-F238E27FC236}">
              <a16:creationId xmlns:a16="http://schemas.microsoft.com/office/drawing/2014/main" xmlns="" id="{00000000-0008-0000-0700-00004F000000}"/>
            </a:ext>
          </a:extLst>
        </xdr:cNvPr>
        <xdr:cNvSpPr/>
      </xdr:nvSpPr>
      <xdr:spPr>
        <a:xfrm>
          <a:off x="4584700" y="628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132046</xdr:rowOff>
    </xdr:from>
    <xdr:ext cx="534377" cy="259045"/>
    <xdr:sp macro="" textlink="">
      <xdr:nvSpPr>
        <xdr:cNvPr id="80" name="議会費該当値テキスト">
          <a:extLst>
            <a:ext uri="{FF2B5EF4-FFF2-40B4-BE49-F238E27FC236}">
              <a16:creationId xmlns:a16="http://schemas.microsoft.com/office/drawing/2014/main" xmlns="" id="{00000000-0008-0000-0700-000050000000}"/>
            </a:ext>
          </a:extLst>
        </xdr:cNvPr>
        <xdr:cNvSpPr txBox="1"/>
      </xdr:nvSpPr>
      <xdr:spPr>
        <a:xfrm>
          <a:off x="4686300" y="613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115113</xdr:rowOff>
    </xdr:from>
    <xdr:to>
      <xdr:col>20</xdr:col>
      <xdr:colOff>38100</xdr:colOff>
      <xdr:row>37</xdr:row>
      <xdr:rowOff>45263</xdr:rowOff>
    </xdr:to>
    <xdr:sp macro="" textlink="">
      <xdr:nvSpPr>
        <xdr:cNvPr id="81" name="楕円 80">
          <a:extLst>
            <a:ext uri="{FF2B5EF4-FFF2-40B4-BE49-F238E27FC236}">
              <a16:creationId xmlns:a16="http://schemas.microsoft.com/office/drawing/2014/main" xmlns="" id="{00000000-0008-0000-0700-000051000000}"/>
            </a:ext>
          </a:extLst>
        </xdr:cNvPr>
        <xdr:cNvSpPr/>
      </xdr:nvSpPr>
      <xdr:spPr>
        <a:xfrm>
          <a:off x="3746500" y="628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61790</xdr:rowOff>
    </xdr:from>
    <xdr:ext cx="534377" cy="259045"/>
    <xdr:sp macro="" textlink="">
      <xdr:nvSpPr>
        <xdr:cNvPr id="82" name="テキスト ボックス 81">
          <a:extLst>
            <a:ext uri="{FF2B5EF4-FFF2-40B4-BE49-F238E27FC236}">
              <a16:creationId xmlns:a16="http://schemas.microsoft.com/office/drawing/2014/main" xmlns="" id="{00000000-0008-0000-0700-000052000000}"/>
            </a:ext>
          </a:extLst>
        </xdr:cNvPr>
        <xdr:cNvSpPr txBox="1"/>
      </xdr:nvSpPr>
      <xdr:spPr>
        <a:xfrm>
          <a:off x="3530111" y="606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130601</xdr:rowOff>
    </xdr:from>
    <xdr:to>
      <xdr:col>15</xdr:col>
      <xdr:colOff>101600</xdr:colOff>
      <xdr:row>37</xdr:row>
      <xdr:rowOff>60751</xdr:rowOff>
    </xdr:to>
    <xdr:sp macro="" textlink="">
      <xdr:nvSpPr>
        <xdr:cNvPr id="83" name="楕円 82">
          <a:extLst>
            <a:ext uri="{FF2B5EF4-FFF2-40B4-BE49-F238E27FC236}">
              <a16:creationId xmlns:a16="http://schemas.microsoft.com/office/drawing/2014/main" xmlns="" id="{00000000-0008-0000-0700-000053000000}"/>
            </a:ext>
          </a:extLst>
        </xdr:cNvPr>
        <xdr:cNvSpPr/>
      </xdr:nvSpPr>
      <xdr:spPr>
        <a:xfrm>
          <a:off x="2857500" y="63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77278</xdr:rowOff>
    </xdr:from>
    <xdr:ext cx="534377" cy="259045"/>
    <xdr:sp macro="" textlink="">
      <xdr:nvSpPr>
        <xdr:cNvPr id="84" name="テキスト ボックス 83">
          <a:extLst>
            <a:ext uri="{FF2B5EF4-FFF2-40B4-BE49-F238E27FC236}">
              <a16:creationId xmlns:a16="http://schemas.microsoft.com/office/drawing/2014/main" xmlns="" id="{00000000-0008-0000-0700-000054000000}"/>
            </a:ext>
          </a:extLst>
        </xdr:cNvPr>
        <xdr:cNvSpPr txBox="1"/>
      </xdr:nvSpPr>
      <xdr:spPr>
        <a:xfrm>
          <a:off x="2641111" y="607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137363</xdr:rowOff>
    </xdr:from>
    <xdr:to>
      <xdr:col>10</xdr:col>
      <xdr:colOff>165100</xdr:colOff>
      <xdr:row>37</xdr:row>
      <xdr:rowOff>67513</xdr:rowOff>
    </xdr:to>
    <xdr:sp macro="" textlink="">
      <xdr:nvSpPr>
        <xdr:cNvPr id="85" name="楕円 84">
          <a:extLst>
            <a:ext uri="{FF2B5EF4-FFF2-40B4-BE49-F238E27FC236}">
              <a16:creationId xmlns:a16="http://schemas.microsoft.com/office/drawing/2014/main" xmlns="" id="{00000000-0008-0000-0700-000055000000}"/>
            </a:ext>
          </a:extLst>
        </xdr:cNvPr>
        <xdr:cNvSpPr/>
      </xdr:nvSpPr>
      <xdr:spPr>
        <a:xfrm>
          <a:off x="1968500" y="630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84040</xdr:rowOff>
    </xdr:from>
    <xdr:ext cx="534377" cy="259045"/>
    <xdr:sp macro="" textlink="">
      <xdr:nvSpPr>
        <xdr:cNvPr id="86" name="テキスト ボックス 85">
          <a:extLst>
            <a:ext uri="{FF2B5EF4-FFF2-40B4-BE49-F238E27FC236}">
              <a16:creationId xmlns:a16="http://schemas.microsoft.com/office/drawing/2014/main" xmlns="" id="{00000000-0008-0000-0700-000056000000}"/>
            </a:ext>
          </a:extLst>
        </xdr:cNvPr>
        <xdr:cNvSpPr txBox="1"/>
      </xdr:nvSpPr>
      <xdr:spPr>
        <a:xfrm>
          <a:off x="1752111" y="608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124943</xdr:rowOff>
    </xdr:from>
    <xdr:to>
      <xdr:col>6</xdr:col>
      <xdr:colOff>38100</xdr:colOff>
      <xdr:row>37</xdr:row>
      <xdr:rowOff>55093</xdr:rowOff>
    </xdr:to>
    <xdr:sp macro="" textlink="">
      <xdr:nvSpPr>
        <xdr:cNvPr id="87" name="楕円 86">
          <a:extLst>
            <a:ext uri="{FF2B5EF4-FFF2-40B4-BE49-F238E27FC236}">
              <a16:creationId xmlns:a16="http://schemas.microsoft.com/office/drawing/2014/main" xmlns="" id="{00000000-0008-0000-0700-000057000000}"/>
            </a:ext>
          </a:extLst>
        </xdr:cNvPr>
        <xdr:cNvSpPr/>
      </xdr:nvSpPr>
      <xdr:spPr>
        <a:xfrm>
          <a:off x="1079500" y="629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71620</xdr:rowOff>
    </xdr:from>
    <xdr:ext cx="534377" cy="259045"/>
    <xdr:sp macro="" textlink="">
      <xdr:nvSpPr>
        <xdr:cNvPr id="88" name="テキスト ボックス 87">
          <a:extLst>
            <a:ext uri="{FF2B5EF4-FFF2-40B4-BE49-F238E27FC236}">
              <a16:creationId xmlns:a16="http://schemas.microsoft.com/office/drawing/2014/main" xmlns="" id="{00000000-0008-0000-0700-000058000000}"/>
            </a:ext>
          </a:extLst>
        </xdr:cNvPr>
        <xdr:cNvSpPr txBox="1"/>
      </xdr:nvSpPr>
      <xdr:spPr>
        <a:xfrm>
          <a:off x="863111" y="6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xmlns=""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xmlns=""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xmlns=""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xmlns=""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xmlns=""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xmlns=""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a:extLst>
            <a:ext uri="{FF2B5EF4-FFF2-40B4-BE49-F238E27FC236}">
              <a16:creationId xmlns:a16="http://schemas.microsoft.com/office/drawing/2014/main" xmlns="" id="{00000000-0008-0000-0700-000071000000}"/>
            </a:ext>
          </a:extLst>
        </xdr:cNvPr>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a:extLst>
            <a:ext uri="{FF2B5EF4-FFF2-40B4-BE49-F238E27FC236}">
              <a16:creationId xmlns:a16="http://schemas.microsoft.com/office/drawing/2014/main" xmlns="" id="{00000000-0008-0000-0700-000073000000}"/>
            </a:ext>
          </a:extLst>
        </xdr:cNvPr>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a:extLst>
            <a:ext uri="{FF2B5EF4-FFF2-40B4-BE49-F238E27FC236}">
              <a16:creationId xmlns:a16="http://schemas.microsoft.com/office/drawing/2014/main" xmlns="" id="{00000000-0008-0000-0700-000074000000}"/>
            </a:ext>
          </a:extLst>
        </xdr:cNvPr>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105578</xdr:rowOff>
    </xdr:from>
    <xdr:to>
      <xdr:col>24</xdr:col>
      <xdr:colOff>63500</xdr:colOff>
      <xdr:row>58</xdr:row>
      <xdr:rowOff>137968</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flipV="1">
          <a:off x="3797300" y="10049678"/>
          <a:ext cx="838200" cy="3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35622</xdr:rowOff>
    </xdr:from>
    <xdr:ext cx="599010" cy="259045"/>
    <xdr:sp macro="" textlink="">
      <xdr:nvSpPr>
        <xdr:cNvPr id="118" name="総務費平均値テキスト">
          <a:extLst>
            <a:ext uri="{FF2B5EF4-FFF2-40B4-BE49-F238E27FC236}">
              <a16:creationId xmlns:a16="http://schemas.microsoft.com/office/drawing/2014/main" xmlns="" id="{00000000-0008-0000-0700-000076000000}"/>
            </a:ext>
          </a:extLst>
        </xdr:cNvPr>
        <xdr:cNvSpPr txBox="1"/>
      </xdr:nvSpPr>
      <xdr:spPr>
        <a:xfrm>
          <a:off x="4686300" y="9979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a:extLst>
            <a:ext uri="{FF2B5EF4-FFF2-40B4-BE49-F238E27FC236}">
              <a16:creationId xmlns:a16="http://schemas.microsoft.com/office/drawing/2014/main" xmlns="" id="{00000000-0008-0000-0700-000077000000}"/>
            </a:ext>
          </a:extLst>
        </xdr:cNvPr>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127652</xdr:rowOff>
    </xdr:from>
    <xdr:to>
      <xdr:col>19</xdr:col>
      <xdr:colOff>177800</xdr:colOff>
      <xdr:row>58</xdr:row>
      <xdr:rowOff>137968</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a:off x="2908300" y="10071752"/>
          <a:ext cx="889000" cy="10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a:extLst>
            <a:ext uri="{FF2B5EF4-FFF2-40B4-BE49-F238E27FC236}">
              <a16:creationId xmlns:a16="http://schemas.microsoft.com/office/drawing/2014/main" xmlns="" id="{00000000-0008-0000-0700-000079000000}"/>
            </a:ext>
          </a:extLst>
        </xdr:cNvPr>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4221</xdr:rowOff>
    </xdr:from>
    <xdr:ext cx="599010" cy="259045"/>
    <xdr:sp macro="" textlink="">
      <xdr:nvSpPr>
        <xdr:cNvPr id="122" name="テキスト ボックス 121">
          <a:extLst>
            <a:ext uri="{FF2B5EF4-FFF2-40B4-BE49-F238E27FC236}">
              <a16:creationId xmlns:a16="http://schemas.microsoft.com/office/drawing/2014/main" xmlns="" id="{00000000-0008-0000-0700-00007A000000}"/>
            </a:ext>
          </a:extLst>
        </xdr:cNvPr>
        <xdr:cNvSpPr txBox="1"/>
      </xdr:nvSpPr>
      <xdr:spPr>
        <a:xfrm>
          <a:off x="3497795" y="977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127652</xdr:rowOff>
    </xdr:from>
    <xdr:to>
      <xdr:col>15</xdr:col>
      <xdr:colOff>50800</xdr:colOff>
      <xdr:row>58</xdr:row>
      <xdr:rowOff>150214</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flipV="1">
          <a:off x="2019300" y="10071752"/>
          <a:ext cx="889000" cy="2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3655</xdr:rowOff>
    </xdr:from>
    <xdr:ext cx="599010"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2608795" y="977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114433</xdr:rowOff>
    </xdr:from>
    <xdr:to>
      <xdr:col>10</xdr:col>
      <xdr:colOff>114300</xdr:colOff>
      <xdr:row>58</xdr:row>
      <xdr:rowOff>150214</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a:off x="1130300" y="10058533"/>
          <a:ext cx="889000" cy="3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10067</xdr:rowOff>
    </xdr:from>
    <xdr:ext cx="599010"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1719795" y="978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a:extLst>
            <a:ext uri="{FF2B5EF4-FFF2-40B4-BE49-F238E27FC236}">
              <a16:creationId xmlns:a16="http://schemas.microsoft.com/office/drawing/2014/main" xmlns="" id="{00000000-0008-0000-0700-000081000000}"/>
            </a:ext>
          </a:extLst>
        </xdr:cNvPr>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156655</xdr:rowOff>
    </xdr:from>
    <xdr:ext cx="59901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830795" y="1010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54778</xdr:rowOff>
    </xdr:from>
    <xdr:to>
      <xdr:col>24</xdr:col>
      <xdr:colOff>114300</xdr:colOff>
      <xdr:row>58</xdr:row>
      <xdr:rowOff>156378</xdr:rowOff>
    </xdr:to>
    <xdr:sp macro="" textlink="">
      <xdr:nvSpPr>
        <xdr:cNvPr id="136" name="楕円 135">
          <a:extLst>
            <a:ext uri="{FF2B5EF4-FFF2-40B4-BE49-F238E27FC236}">
              <a16:creationId xmlns:a16="http://schemas.microsoft.com/office/drawing/2014/main" xmlns="" id="{00000000-0008-0000-0700-000088000000}"/>
            </a:ext>
          </a:extLst>
        </xdr:cNvPr>
        <xdr:cNvSpPr/>
      </xdr:nvSpPr>
      <xdr:spPr>
        <a:xfrm>
          <a:off x="4584700" y="999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14155</xdr:rowOff>
    </xdr:from>
    <xdr:ext cx="599010" cy="259045"/>
    <xdr:sp macro="" textlink="">
      <xdr:nvSpPr>
        <xdr:cNvPr id="137" name="総務費該当値テキスト">
          <a:extLst>
            <a:ext uri="{FF2B5EF4-FFF2-40B4-BE49-F238E27FC236}">
              <a16:creationId xmlns:a16="http://schemas.microsoft.com/office/drawing/2014/main" xmlns="" id="{00000000-0008-0000-0700-000089000000}"/>
            </a:ext>
          </a:extLst>
        </xdr:cNvPr>
        <xdr:cNvSpPr txBox="1"/>
      </xdr:nvSpPr>
      <xdr:spPr>
        <a:xfrm>
          <a:off x="4686300" y="978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87168</xdr:rowOff>
    </xdr:from>
    <xdr:to>
      <xdr:col>20</xdr:col>
      <xdr:colOff>38100</xdr:colOff>
      <xdr:row>59</xdr:row>
      <xdr:rowOff>17318</xdr:rowOff>
    </xdr:to>
    <xdr:sp macro="" textlink="">
      <xdr:nvSpPr>
        <xdr:cNvPr id="138" name="楕円 137">
          <a:extLst>
            <a:ext uri="{FF2B5EF4-FFF2-40B4-BE49-F238E27FC236}">
              <a16:creationId xmlns:a16="http://schemas.microsoft.com/office/drawing/2014/main" xmlns="" id="{00000000-0008-0000-0700-00008A000000}"/>
            </a:ext>
          </a:extLst>
        </xdr:cNvPr>
        <xdr:cNvSpPr/>
      </xdr:nvSpPr>
      <xdr:spPr>
        <a:xfrm>
          <a:off x="3746500" y="1003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8445</xdr:rowOff>
    </xdr:from>
    <xdr:ext cx="599010"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3497795" y="10123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76852</xdr:rowOff>
    </xdr:from>
    <xdr:to>
      <xdr:col>15</xdr:col>
      <xdr:colOff>101600</xdr:colOff>
      <xdr:row>59</xdr:row>
      <xdr:rowOff>7002</xdr:rowOff>
    </xdr:to>
    <xdr:sp macro="" textlink="">
      <xdr:nvSpPr>
        <xdr:cNvPr id="140" name="楕円 139">
          <a:extLst>
            <a:ext uri="{FF2B5EF4-FFF2-40B4-BE49-F238E27FC236}">
              <a16:creationId xmlns:a16="http://schemas.microsoft.com/office/drawing/2014/main" xmlns="" id="{00000000-0008-0000-0700-00008C000000}"/>
            </a:ext>
          </a:extLst>
        </xdr:cNvPr>
        <xdr:cNvSpPr/>
      </xdr:nvSpPr>
      <xdr:spPr>
        <a:xfrm>
          <a:off x="2857500" y="1002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169579</xdr:rowOff>
    </xdr:from>
    <xdr:ext cx="599010" cy="259045"/>
    <xdr:sp macro="" textlink="">
      <xdr:nvSpPr>
        <xdr:cNvPr id="141" name="テキスト ボックス 140">
          <a:extLst>
            <a:ext uri="{FF2B5EF4-FFF2-40B4-BE49-F238E27FC236}">
              <a16:creationId xmlns:a16="http://schemas.microsoft.com/office/drawing/2014/main" xmlns="" id="{00000000-0008-0000-0700-00008D000000}"/>
            </a:ext>
          </a:extLst>
        </xdr:cNvPr>
        <xdr:cNvSpPr txBox="1"/>
      </xdr:nvSpPr>
      <xdr:spPr>
        <a:xfrm>
          <a:off x="2608795" y="10113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99414</xdr:rowOff>
    </xdr:from>
    <xdr:to>
      <xdr:col>10</xdr:col>
      <xdr:colOff>165100</xdr:colOff>
      <xdr:row>59</xdr:row>
      <xdr:rowOff>29564</xdr:rowOff>
    </xdr:to>
    <xdr:sp macro="" textlink="">
      <xdr:nvSpPr>
        <xdr:cNvPr id="142" name="楕円 141">
          <a:extLst>
            <a:ext uri="{FF2B5EF4-FFF2-40B4-BE49-F238E27FC236}">
              <a16:creationId xmlns:a16="http://schemas.microsoft.com/office/drawing/2014/main" xmlns="" id="{00000000-0008-0000-0700-00008E000000}"/>
            </a:ext>
          </a:extLst>
        </xdr:cNvPr>
        <xdr:cNvSpPr/>
      </xdr:nvSpPr>
      <xdr:spPr>
        <a:xfrm>
          <a:off x="1968500" y="1004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20691</xdr:rowOff>
    </xdr:from>
    <xdr:ext cx="599010" cy="259045"/>
    <xdr:sp macro="" textlink="">
      <xdr:nvSpPr>
        <xdr:cNvPr id="143" name="テキスト ボックス 142">
          <a:extLst>
            <a:ext uri="{FF2B5EF4-FFF2-40B4-BE49-F238E27FC236}">
              <a16:creationId xmlns:a16="http://schemas.microsoft.com/office/drawing/2014/main" xmlns="" id="{00000000-0008-0000-0700-00008F000000}"/>
            </a:ext>
          </a:extLst>
        </xdr:cNvPr>
        <xdr:cNvSpPr txBox="1"/>
      </xdr:nvSpPr>
      <xdr:spPr>
        <a:xfrm>
          <a:off x="1719795" y="10136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63633</xdr:rowOff>
    </xdr:from>
    <xdr:to>
      <xdr:col>6</xdr:col>
      <xdr:colOff>38100</xdr:colOff>
      <xdr:row>58</xdr:row>
      <xdr:rowOff>165233</xdr:rowOff>
    </xdr:to>
    <xdr:sp macro="" textlink="">
      <xdr:nvSpPr>
        <xdr:cNvPr id="144" name="楕円 143">
          <a:extLst>
            <a:ext uri="{FF2B5EF4-FFF2-40B4-BE49-F238E27FC236}">
              <a16:creationId xmlns:a16="http://schemas.microsoft.com/office/drawing/2014/main" xmlns="" id="{00000000-0008-0000-0700-000090000000}"/>
            </a:ext>
          </a:extLst>
        </xdr:cNvPr>
        <xdr:cNvSpPr/>
      </xdr:nvSpPr>
      <xdr:spPr>
        <a:xfrm>
          <a:off x="1079500" y="1000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10310</xdr:rowOff>
    </xdr:from>
    <xdr:ext cx="599010" cy="259045"/>
    <xdr:sp macro="" textlink="">
      <xdr:nvSpPr>
        <xdr:cNvPr id="145" name="テキスト ボックス 144">
          <a:extLst>
            <a:ext uri="{FF2B5EF4-FFF2-40B4-BE49-F238E27FC236}">
              <a16:creationId xmlns:a16="http://schemas.microsoft.com/office/drawing/2014/main" xmlns="" id="{00000000-0008-0000-0700-000091000000}"/>
            </a:ext>
          </a:extLst>
        </xdr:cNvPr>
        <xdr:cNvSpPr txBox="1"/>
      </xdr:nvSpPr>
      <xdr:spPr>
        <a:xfrm>
          <a:off x="830795" y="9782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xmlns=""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xmlns=""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xmlns=""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xmlns=""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a:extLst>
            <a:ext uri="{FF2B5EF4-FFF2-40B4-BE49-F238E27FC236}">
              <a16:creationId xmlns:a16="http://schemas.microsoft.com/office/drawing/2014/main" xmlns="" id="{00000000-0008-0000-0700-0000AC000000}"/>
            </a:ext>
          </a:extLst>
        </xdr:cNvPr>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a:extLst>
            <a:ext uri="{FF2B5EF4-FFF2-40B4-BE49-F238E27FC236}">
              <a16:creationId xmlns:a16="http://schemas.microsoft.com/office/drawing/2014/main" xmlns="" id="{00000000-0008-0000-0700-0000AE000000}"/>
            </a:ext>
          </a:extLst>
        </xdr:cNvPr>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161972</xdr:rowOff>
    </xdr:from>
    <xdr:to>
      <xdr:col>24</xdr:col>
      <xdr:colOff>63500</xdr:colOff>
      <xdr:row>78</xdr:row>
      <xdr:rowOff>5507</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flipV="1">
          <a:off x="3797300" y="13363622"/>
          <a:ext cx="838200" cy="1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58095</xdr:rowOff>
    </xdr:from>
    <xdr:ext cx="599010" cy="259045"/>
    <xdr:sp macro="" textlink="">
      <xdr:nvSpPr>
        <xdr:cNvPr id="177" name="民生費平均値テキスト">
          <a:extLst>
            <a:ext uri="{FF2B5EF4-FFF2-40B4-BE49-F238E27FC236}">
              <a16:creationId xmlns:a16="http://schemas.microsoft.com/office/drawing/2014/main" xmlns="" id="{00000000-0008-0000-0700-0000B1000000}"/>
            </a:ext>
          </a:extLst>
        </xdr:cNvPr>
        <xdr:cNvSpPr txBox="1"/>
      </xdr:nvSpPr>
      <xdr:spPr>
        <a:xfrm>
          <a:off x="4686300" y="13088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165241</xdr:rowOff>
    </xdr:from>
    <xdr:to>
      <xdr:col>19</xdr:col>
      <xdr:colOff>177800</xdr:colOff>
      <xdr:row>78</xdr:row>
      <xdr:rowOff>5507</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a:off x="2908300" y="13366891"/>
          <a:ext cx="889000" cy="1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168508</xdr:rowOff>
    </xdr:from>
    <xdr:ext cx="599010" cy="259045"/>
    <xdr:sp macro="" textlink="">
      <xdr:nvSpPr>
        <xdr:cNvPr id="181" name="テキスト ボックス 180">
          <a:extLst>
            <a:ext uri="{FF2B5EF4-FFF2-40B4-BE49-F238E27FC236}">
              <a16:creationId xmlns:a16="http://schemas.microsoft.com/office/drawing/2014/main" xmlns="" id="{00000000-0008-0000-0700-0000B5000000}"/>
            </a:ext>
          </a:extLst>
        </xdr:cNvPr>
        <xdr:cNvSpPr txBox="1"/>
      </xdr:nvSpPr>
      <xdr:spPr>
        <a:xfrm>
          <a:off x="3497795" y="1302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152695</xdr:rowOff>
    </xdr:from>
    <xdr:to>
      <xdr:col>15</xdr:col>
      <xdr:colOff>50800</xdr:colOff>
      <xdr:row>77</xdr:row>
      <xdr:rowOff>165241</xdr:rowOff>
    </xdr:to>
    <xdr:cxnSp macro="">
      <xdr:nvCxnSpPr>
        <xdr:cNvPr id="182" name="直線コネクタ 181">
          <a:extLst>
            <a:ext uri="{FF2B5EF4-FFF2-40B4-BE49-F238E27FC236}">
              <a16:creationId xmlns:a16="http://schemas.microsoft.com/office/drawing/2014/main" xmlns="" id="{00000000-0008-0000-0700-0000B6000000}"/>
            </a:ext>
          </a:extLst>
        </xdr:cNvPr>
        <xdr:cNvCxnSpPr/>
      </xdr:nvCxnSpPr>
      <xdr:spPr>
        <a:xfrm>
          <a:off x="2019300" y="13354345"/>
          <a:ext cx="889000" cy="1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a:extLst>
            <a:ext uri="{FF2B5EF4-FFF2-40B4-BE49-F238E27FC236}">
              <a16:creationId xmlns:a16="http://schemas.microsoft.com/office/drawing/2014/main" xmlns="" id="{00000000-0008-0000-0700-0000B7000000}"/>
            </a:ext>
          </a:extLst>
        </xdr:cNvPr>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150937</xdr:rowOff>
    </xdr:from>
    <xdr:ext cx="599010" cy="259045"/>
    <xdr:sp macro="" textlink="">
      <xdr:nvSpPr>
        <xdr:cNvPr id="184" name="テキスト ボックス 183">
          <a:extLst>
            <a:ext uri="{FF2B5EF4-FFF2-40B4-BE49-F238E27FC236}">
              <a16:creationId xmlns:a16="http://schemas.microsoft.com/office/drawing/2014/main" xmlns="" id="{00000000-0008-0000-0700-0000B8000000}"/>
            </a:ext>
          </a:extLst>
        </xdr:cNvPr>
        <xdr:cNvSpPr txBox="1"/>
      </xdr:nvSpPr>
      <xdr:spPr>
        <a:xfrm>
          <a:off x="2608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152695</xdr:rowOff>
    </xdr:from>
    <xdr:to>
      <xdr:col>10</xdr:col>
      <xdr:colOff>114300</xdr:colOff>
      <xdr:row>78</xdr:row>
      <xdr:rowOff>3835</xdr:rowOff>
    </xdr:to>
    <xdr:cxnSp macro="">
      <xdr:nvCxnSpPr>
        <xdr:cNvPr id="185" name="直線コネクタ 184">
          <a:extLst>
            <a:ext uri="{FF2B5EF4-FFF2-40B4-BE49-F238E27FC236}">
              <a16:creationId xmlns:a16="http://schemas.microsoft.com/office/drawing/2014/main" xmlns="" id="{00000000-0008-0000-0700-0000B9000000}"/>
            </a:ext>
          </a:extLst>
        </xdr:cNvPr>
        <xdr:cNvCxnSpPr/>
      </xdr:nvCxnSpPr>
      <xdr:spPr>
        <a:xfrm flipV="1">
          <a:off x="1130300" y="13354345"/>
          <a:ext cx="889000" cy="2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156194</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1719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170412</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830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111172</xdr:rowOff>
    </xdr:from>
    <xdr:to>
      <xdr:col>24</xdr:col>
      <xdr:colOff>114300</xdr:colOff>
      <xdr:row>78</xdr:row>
      <xdr:rowOff>41322</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4584700" y="1331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26099</xdr:rowOff>
    </xdr:from>
    <xdr:ext cx="599010" cy="259045"/>
    <xdr:sp macro="" textlink="">
      <xdr:nvSpPr>
        <xdr:cNvPr id="196" name="民生費該当値テキスト">
          <a:extLst>
            <a:ext uri="{FF2B5EF4-FFF2-40B4-BE49-F238E27FC236}">
              <a16:creationId xmlns:a16="http://schemas.microsoft.com/office/drawing/2014/main" xmlns="" id="{00000000-0008-0000-0700-0000C4000000}"/>
            </a:ext>
          </a:extLst>
        </xdr:cNvPr>
        <xdr:cNvSpPr txBox="1"/>
      </xdr:nvSpPr>
      <xdr:spPr>
        <a:xfrm>
          <a:off x="4686300" y="13227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126157</xdr:rowOff>
    </xdr:from>
    <xdr:to>
      <xdr:col>20</xdr:col>
      <xdr:colOff>38100</xdr:colOff>
      <xdr:row>78</xdr:row>
      <xdr:rowOff>56307</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3746500" y="1332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47434</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3497795" y="13420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114441</xdr:rowOff>
    </xdr:from>
    <xdr:to>
      <xdr:col>15</xdr:col>
      <xdr:colOff>101600</xdr:colOff>
      <xdr:row>78</xdr:row>
      <xdr:rowOff>44591</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2857500" y="1331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35718</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2608795" y="13408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101895</xdr:rowOff>
    </xdr:from>
    <xdr:to>
      <xdr:col>10</xdr:col>
      <xdr:colOff>165100</xdr:colOff>
      <xdr:row>78</xdr:row>
      <xdr:rowOff>32045</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968500" y="1330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23172</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1719795" y="13396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124485</xdr:rowOff>
    </xdr:from>
    <xdr:to>
      <xdr:col>6</xdr:col>
      <xdr:colOff>38100</xdr:colOff>
      <xdr:row>78</xdr:row>
      <xdr:rowOff>54635</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079500" y="1332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45762</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830795" y="13418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xmlns=""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xmlns=""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a:extLst>
            <a:ext uri="{FF2B5EF4-FFF2-40B4-BE49-F238E27FC236}">
              <a16:creationId xmlns:a16="http://schemas.microsoft.com/office/drawing/2014/main" xmlns="" id="{00000000-0008-0000-0700-0000E7000000}"/>
            </a:ext>
          </a:extLst>
        </xdr:cNvPr>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a:extLst>
            <a:ext uri="{FF2B5EF4-FFF2-40B4-BE49-F238E27FC236}">
              <a16:creationId xmlns:a16="http://schemas.microsoft.com/office/drawing/2014/main" xmlns="" id="{00000000-0008-0000-0700-0000E9000000}"/>
            </a:ext>
          </a:extLst>
        </xdr:cNvPr>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20427</xdr:rowOff>
    </xdr:from>
    <xdr:to>
      <xdr:col>24</xdr:col>
      <xdr:colOff>63500</xdr:colOff>
      <xdr:row>97</xdr:row>
      <xdr:rowOff>35824</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flipV="1">
          <a:off x="3797300" y="16651077"/>
          <a:ext cx="838200" cy="1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869</xdr:rowOff>
    </xdr:from>
    <xdr:ext cx="599010" cy="259045"/>
    <xdr:sp macro="" textlink="">
      <xdr:nvSpPr>
        <xdr:cNvPr id="236" name="衛生費平均値テキスト">
          <a:extLst>
            <a:ext uri="{FF2B5EF4-FFF2-40B4-BE49-F238E27FC236}">
              <a16:creationId xmlns:a16="http://schemas.microsoft.com/office/drawing/2014/main" xmlns="" id="{00000000-0008-0000-0700-0000EC000000}"/>
            </a:ext>
          </a:extLst>
        </xdr:cNvPr>
        <xdr:cNvSpPr txBox="1"/>
      </xdr:nvSpPr>
      <xdr:spPr>
        <a:xfrm>
          <a:off x="4686300" y="16631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a:extLst>
            <a:ext uri="{FF2B5EF4-FFF2-40B4-BE49-F238E27FC236}">
              <a16:creationId xmlns:a16="http://schemas.microsoft.com/office/drawing/2014/main" xmlns="" id="{00000000-0008-0000-0700-0000ED000000}"/>
            </a:ext>
          </a:extLst>
        </xdr:cNvPr>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28026</xdr:rowOff>
    </xdr:from>
    <xdr:to>
      <xdr:col>19</xdr:col>
      <xdr:colOff>177800</xdr:colOff>
      <xdr:row>97</xdr:row>
      <xdr:rowOff>35824</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a:off x="2908300" y="16658676"/>
          <a:ext cx="889000" cy="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143418</xdr:rowOff>
    </xdr:from>
    <xdr:ext cx="599010"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3497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27808</xdr:rowOff>
    </xdr:from>
    <xdr:to>
      <xdr:col>15</xdr:col>
      <xdr:colOff>50800</xdr:colOff>
      <xdr:row>97</xdr:row>
      <xdr:rowOff>28026</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a:off x="2019300" y="16658458"/>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119987</xdr:rowOff>
    </xdr:from>
    <xdr:ext cx="599010"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2608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17697</xdr:rowOff>
    </xdr:from>
    <xdr:to>
      <xdr:col>10</xdr:col>
      <xdr:colOff>114300</xdr:colOff>
      <xdr:row>97</xdr:row>
      <xdr:rowOff>27808</xdr:rowOff>
    </xdr:to>
    <xdr:cxnSp macro="">
      <xdr:nvCxnSpPr>
        <xdr:cNvPr id="244" name="直線コネクタ 243">
          <a:extLst>
            <a:ext uri="{FF2B5EF4-FFF2-40B4-BE49-F238E27FC236}">
              <a16:creationId xmlns:a16="http://schemas.microsoft.com/office/drawing/2014/main" xmlns="" id="{00000000-0008-0000-0700-0000F4000000}"/>
            </a:ext>
          </a:extLst>
        </xdr:cNvPr>
        <xdr:cNvCxnSpPr/>
      </xdr:nvCxnSpPr>
      <xdr:spPr>
        <a:xfrm>
          <a:off x="1130300" y="16648347"/>
          <a:ext cx="889000" cy="1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125996</xdr:rowOff>
    </xdr:from>
    <xdr:ext cx="59901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1719795" y="16756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a:extLst>
            <a:ext uri="{FF2B5EF4-FFF2-40B4-BE49-F238E27FC236}">
              <a16:creationId xmlns:a16="http://schemas.microsoft.com/office/drawing/2014/main" xmlns="" id="{00000000-0008-0000-0700-0000F7000000}"/>
            </a:ext>
          </a:extLst>
        </xdr:cNvPr>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149257</xdr:rowOff>
    </xdr:from>
    <xdr:ext cx="59901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830795" y="1677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141077</xdr:rowOff>
    </xdr:from>
    <xdr:to>
      <xdr:col>24</xdr:col>
      <xdr:colOff>114300</xdr:colOff>
      <xdr:row>97</xdr:row>
      <xdr:rowOff>71227</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4584700" y="166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163954</xdr:rowOff>
    </xdr:from>
    <xdr:ext cx="599010" cy="259045"/>
    <xdr:sp macro="" textlink="">
      <xdr:nvSpPr>
        <xdr:cNvPr id="255" name="衛生費該当値テキスト">
          <a:extLst>
            <a:ext uri="{FF2B5EF4-FFF2-40B4-BE49-F238E27FC236}">
              <a16:creationId xmlns:a16="http://schemas.microsoft.com/office/drawing/2014/main" xmlns="" id="{00000000-0008-0000-0700-0000FF000000}"/>
            </a:ext>
          </a:extLst>
        </xdr:cNvPr>
        <xdr:cNvSpPr txBox="1"/>
      </xdr:nvSpPr>
      <xdr:spPr>
        <a:xfrm>
          <a:off x="4686300" y="16451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156474</xdr:rowOff>
    </xdr:from>
    <xdr:to>
      <xdr:col>20</xdr:col>
      <xdr:colOff>38100</xdr:colOff>
      <xdr:row>97</xdr:row>
      <xdr:rowOff>86624</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3746500" y="1661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103151</xdr:rowOff>
    </xdr:from>
    <xdr:ext cx="599010"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3497795" y="1639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148676</xdr:rowOff>
    </xdr:from>
    <xdr:to>
      <xdr:col>15</xdr:col>
      <xdr:colOff>101600</xdr:colOff>
      <xdr:row>97</xdr:row>
      <xdr:rowOff>78826</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2857500" y="1660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95353</xdr:rowOff>
    </xdr:from>
    <xdr:ext cx="599010"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2608795" y="16383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148458</xdr:rowOff>
    </xdr:from>
    <xdr:to>
      <xdr:col>10</xdr:col>
      <xdr:colOff>165100</xdr:colOff>
      <xdr:row>97</xdr:row>
      <xdr:rowOff>78608</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1968500" y="1660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95135</xdr:rowOff>
    </xdr:from>
    <xdr:ext cx="599010"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1719795" y="1638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138347</xdr:rowOff>
    </xdr:from>
    <xdr:to>
      <xdr:col>6</xdr:col>
      <xdr:colOff>38100</xdr:colOff>
      <xdr:row>97</xdr:row>
      <xdr:rowOff>68497</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1079500" y="1659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85024</xdr:rowOff>
    </xdr:from>
    <xdr:ext cx="599010"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830795" y="16372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xmlns=""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xmlns=""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a:extLst>
            <a:ext uri="{FF2B5EF4-FFF2-40B4-BE49-F238E27FC236}">
              <a16:creationId xmlns:a16="http://schemas.microsoft.com/office/drawing/2014/main" xmlns="" id="{00000000-0008-0000-0700-000022010000}"/>
            </a:ext>
          </a:extLst>
        </xdr:cNvPr>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144399</xdr:rowOff>
    </xdr:from>
    <xdr:to>
      <xdr:col>55</xdr:col>
      <xdr:colOff>0</xdr:colOff>
      <xdr:row>37</xdr:row>
      <xdr:rowOff>144526</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flipV="1">
          <a:off x="9639300" y="6488049"/>
          <a:ext cx="8382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71899</xdr:rowOff>
    </xdr:from>
    <xdr:ext cx="378565" cy="259045"/>
    <xdr:sp macro="" textlink="">
      <xdr:nvSpPr>
        <xdr:cNvPr id="293" name="労働費平均値テキスト">
          <a:extLst>
            <a:ext uri="{FF2B5EF4-FFF2-40B4-BE49-F238E27FC236}">
              <a16:creationId xmlns:a16="http://schemas.microsoft.com/office/drawing/2014/main" xmlns="" id="{00000000-0008-0000-0700-000025010000}"/>
            </a:ext>
          </a:extLst>
        </xdr:cNvPr>
        <xdr:cNvSpPr txBox="1"/>
      </xdr:nvSpPr>
      <xdr:spPr>
        <a:xfrm>
          <a:off x="10528300" y="6586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144526</xdr:rowOff>
    </xdr:from>
    <xdr:to>
      <xdr:col>50</xdr:col>
      <xdr:colOff>114300</xdr:colOff>
      <xdr:row>38</xdr:row>
      <xdr:rowOff>4318</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flipV="1">
          <a:off x="8750300" y="6488176"/>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19448</xdr:rowOff>
    </xdr:from>
    <xdr:ext cx="378565"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9450017" y="6705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124968</xdr:rowOff>
    </xdr:from>
    <xdr:to>
      <xdr:col>45</xdr:col>
      <xdr:colOff>177800</xdr:colOff>
      <xdr:row>38</xdr:row>
      <xdr:rowOff>4318</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a:off x="7861300" y="6468618"/>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a:extLst>
            <a:ext uri="{FF2B5EF4-FFF2-40B4-BE49-F238E27FC236}">
              <a16:creationId xmlns:a16="http://schemas.microsoft.com/office/drawing/2014/main" xmlns="" id="{00000000-0008-0000-0700-00002B010000}"/>
            </a:ext>
          </a:extLst>
        </xdr:cNvPr>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18940</xdr:rowOff>
    </xdr:from>
    <xdr:ext cx="378565"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8561017" y="6705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124968</xdr:rowOff>
    </xdr:from>
    <xdr:to>
      <xdr:col>41</xdr:col>
      <xdr:colOff>50800</xdr:colOff>
      <xdr:row>38</xdr:row>
      <xdr:rowOff>8890</xdr:rowOff>
    </xdr:to>
    <xdr:cxnSp macro="">
      <xdr:nvCxnSpPr>
        <xdr:cNvPr id="301" name="直線コネクタ 300">
          <a:extLst>
            <a:ext uri="{FF2B5EF4-FFF2-40B4-BE49-F238E27FC236}">
              <a16:creationId xmlns:a16="http://schemas.microsoft.com/office/drawing/2014/main" xmlns="" id="{00000000-0008-0000-0700-00002D010000}"/>
            </a:ext>
          </a:extLst>
        </xdr:cNvPr>
        <xdr:cNvCxnSpPr/>
      </xdr:nvCxnSpPr>
      <xdr:spPr>
        <a:xfrm flipV="1">
          <a:off x="6972300" y="6468618"/>
          <a:ext cx="889000" cy="5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85107</xdr:rowOff>
    </xdr:from>
    <xdr:ext cx="469744"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7626428" y="660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a:extLst>
            <a:ext uri="{FF2B5EF4-FFF2-40B4-BE49-F238E27FC236}">
              <a16:creationId xmlns:a16="http://schemas.microsoft.com/office/drawing/2014/main" xmlns="" id="{00000000-0008-0000-0700-000030010000}"/>
            </a:ext>
          </a:extLst>
        </xdr:cNvPr>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132605</xdr:rowOff>
    </xdr:from>
    <xdr:ext cx="378565"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6783017" y="6647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93599</xdr:rowOff>
    </xdr:from>
    <xdr:to>
      <xdr:col>55</xdr:col>
      <xdr:colOff>50800</xdr:colOff>
      <xdr:row>38</xdr:row>
      <xdr:rowOff>23749</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10426700" y="643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116476</xdr:rowOff>
    </xdr:from>
    <xdr:ext cx="469744" cy="259045"/>
    <xdr:sp macro="" textlink="">
      <xdr:nvSpPr>
        <xdr:cNvPr id="312" name="労働費該当値テキスト">
          <a:extLst>
            <a:ext uri="{FF2B5EF4-FFF2-40B4-BE49-F238E27FC236}">
              <a16:creationId xmlns:a16="http://schemas.microsoft.com/office/drawing/2014/main" xmlns="" id="{00000000-0008-0000-0700-000038010000}"/>
            </a:ext>
          </a:extLst>
        </xdr:cNvPr>
        <xdr:cNvSpPr txBox="1"/>
      </xdr:nvSpPr>
      <xdr:spPr>
        <a:xfrm>
          <a:off x="10528300" y="628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93726</xdr:rowOff>
    </xdr:from>
    <xdr:to>
      <xdr:col>50</xdr:col>
      <xdr:colOff>165100</xdr:colOff>
      <xdr:row>38</xdr:row>
      <xdr:rowOff>23876</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9588500" y="643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40403</xdr:rowOff>
    </xdr:from>
    <xdr:ext cx="469744"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9404428" y="6212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124968</xdr:rowOff>
    </xdr:from>
    <xdr:to>
      <xdr:col>46</xdr:col>
      <xdr:colOff>38100</xdr:colOff>
      <xdr:row>38</xdr:row>
      <xdr:rowOff>55118</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8699500" y="646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71645</xdr:rowOff>
    </xdr:from>
    <xdr:ext cx="469744"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8515428" y="624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74168</xdr:rowOff>
    </xdr:from>
    <xdr:to>
      <xdr:col>41</xdr:col>
      <xdr:colOff>101600</xdr:colOff>
      <xdr:row>38</xdr:row>
      <xdr:rowOff>4318</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7810500" y="641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20845</xdr:rowOff>
    </xdr:from>
    <xdr:ext cx="469744"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7626428" y="619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129540</xdr:rowOff>
    </xdr:from>
    <xdr:to>
      <xdr:col>36</xdr:col>
      <xdr:colOff>165100</xdr:colOff>
      <xdr:row>38</xdr:row>
      <xdr:rowOff>59690</xdr:rowOff>
    </xdr:to>
    <xdr:sp macro="" textlink="">
      <xdr:nvSpPr>
        <xdr:cNvPr id="319" name="楕円 318">
          <a:extLst>
            <a:ext uri="{FF2B5EF4-FFF2-40B4-BE49-F238E27FC236}">
              <a16:creationId xmlns:a16="http://schemas.microsoft.com/office/drawing/2014/main" xmlns="" id="{00000000-0008-0000-0700-00003F010000}"/>
            </a:ext>
          </a:extLst>
        </xdr:cNvPr>
        <xdr:cNvSpPr/>
      </xdr:nvSpPr>
      <xdr:spPr>
        <a:xfrm>
          <a:off x="6921500" y="647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76217</xdr:rowOff>
    </xdr:from>
    <xdr:ext cx="469744"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6737428" y="624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xmlns=""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xmlns=""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xmlns=""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a:extLst>
            <a:ext uri="{FF2B5EF4-FFF2-40B4-BE49-F238E27FC236}">
              <a16:creationId xmlns:a16="http://schemas.microsoft.com/office/drawing/2014/main" xmlns="" id="{00000000-0008-0000-0700-000059010000}"/>
            </a:ext>
          </a:extLst>
        </xdr:cNvPr>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a:extLst>
            <a:ext uri="{FF2B5EF4-FFF2-40B4-BE49-F238E27FC236}">
              <a16:creationId xmlns:a16="http://schemas.microsoft.com/office/drawing/2014/main" xmlns="" id="{00000000-0008-0000-0700-00005B010000}"/>
            </a:ext>
          </a:extLst>
        </xdr:cNvPr>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106979</xdr:rowOff>
    </xdr:from>
    <xdr:to>
      <xdr:col>55</xdr:col>
      <xdr:colOff>0</xdr:colOff>
      <xdr:row>58</xdr:row>
      <xdr:rowOff>118619</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a:off x="9639300" y="10051079"/>
          <a:ext cx="838200" cy="1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159557</xdr:rowOff>
    </xdr:from>
    <xdr:ext cx="599010" cy="259045"/>
    <xdr:sp macro="" textlink="">
      <xdr:nvSpPr>
        <xdr:cNvPr id="350" name="農林水産業費平均値テキスト">
          <a:extLst>
            <a:ext uri="{FF2B5EF4-FFF2-40B4-BE49-F238E27FC236}">
              <a16:creationId xmlns:a16="http://schemas.microsoft.com/office/drawing/2014/main" xmlns="" id="{00000000-0008-0000-0700-00005E010000}"/>
            </a:ext>
          </a:extLst>
        </xdr:cNvPr>
        <xdr:cNvSpPr txBox="1"/>
      </xdr:nvSpPr>
      <xdr:spPr>
        <a:xfrm>
          <a:off x="10528300" y="9760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137010</xdr:rowOff>
    </xdr:from>
    <xdr:to>
      <xdr:col>50</xdr:col>
      <xdr:colOff>114300</xdr:colOff>
      <xdr:row>58</xdr:row>
      <xdr:rowOff>106979</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a:off x="8750300" y="9909660"/>
          <a:ext cx="889000" cy="14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76908</xdr:rowOff>
    </xdr:from>
    <xdr:ext cx="599010"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9339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137010</xdr:rowOff>
    </xdr:from>
    <xdr:to>
      <xdr:col>45</xdr:col>
      <xdr:colOff>177800</xdr:colOff>
      <xdr:row>58</xdr:row>
      <xdr:rowOff>20590</xdr:rowOff>
    </xdr:to>
    <xdr:cxnSp macro="">
      <xdr:nvCxnSpPr>
        <xdr:cNvPr id="355" name="直線コネクタ 354">
          <a:extLst>
            <a:ext uri="{FF2B5EF4-FFF2-40B4-BE49-F238E27FC236}">
              <a16:creationId xmlns:a16="http://schemas.microsoft.com/office/drawing/2014/main" xmlns="" id="{00000000-0008-0000-0700-000063010000}"/>
            </a:ext>
          </a:extLst>
        </xdr:cNvPr>
        <xdr:cNvCxnSpPr/>
      </xdr:nvCxnSpPr>
      <xdr:spPr>
        <a:xfrm flipV="1">
          <a:off x="7861300" y="9909660"/>
          <a:ext cx="889000" cy="5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a:extLst>
            <a:ext uri="{FF2B5EF4-FFF2-40B4-BE49-F238E27FC236}">
              <a16:creationId xmlns:a16="http://schemas.microsoft.com/office/drawing/2014/main" xmlns="" id="{00000000-0008-0000-0700-000064010000}"/>
            </a:ext>
          </a:extLst>
        </xdr:cNvPr>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40063</xdr:rowOff>
    </xdr:from>
    <xdr:ext cx="599010"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8450795" y="99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20590</xdr:rowOff>
    </xdr:from>
    <xdr:to>
      <xdr:col>41</xdr:col>
      <xdr:colOff>50800</xdr:colOff>
      <xdr:row>58</xdr:row>
      <xdr:rowOff>100257</xdr:rowOff>
    </xdr:to>
    <xdr:cxnSp macro="">
      <xdr:nvCxnSpPr>
        <xdr:cNvPr id="358" name="直線コネクタ 357">
          <a:extLst>
            <a:ext uri="{FF2B5EF4-FFF2-40B4-BE49-F238E27FC236}">
              <a16:creationId xmlns:a16="http://schemas.microsoft.com/office/drawing/2014/main" xmlns="" id="{00000000-0008-0000-0700-000066010000}"/>
            </a:ext>
          </a:extLst>
        </xdr:cNvPr>
        <xdr:cNvCxnSpPr/>
      </xdr:nvCxnSpPr>
      <xdr:spPr>
        <a:xfrm flipV="1">
          <a:off x="6972300" y="9964690"/>
          <a:ext cx="889000" cy="7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a:extLst>
            <a:ext uri="{FF2B5EF4-FFF2-40B4-BE49-F238E27FC236}">
              <a16:creationId xmlns:a16="http://schemas.microsoft.com/office/drawing/2014/main" xmlns="" id="{00000000-0008-0000-0700-000067010000}"/>
            </a:ext>
          </a:extLst>
        </xdr:cNvPr>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66863</xdr:rowOff>
    </xdr:from>
    <xdr:ext cx="59901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7561795" y="966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a:extLst>
            <a:ext uri="{FF2B5EF4-FFF2-40B4-BE49-F238E27FC236}">
              <a16:creationId xmlns:a16="http://schemas.microsoft.com/office/drawing/2014/main" xmlns="" id="{00000000-0008-0000-0700-000069010000}"/>
            </a:ext>
          </a:extLst>
        </xdr:cNvPr>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84819</xdr:rowOff>
    </xdr:from>
    <xdr:ext cx="59901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6672795" y="968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67819</xdr:rowOff>
    </xdr:from>
    <xdr:to>
      <xdr:col>55</xdr:col>
      <xdr:colOff>50800</xdr:colOff>
      <xdr:row>58</xdr:row>
      <xdr:rowOff>169419</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10426700" y="1001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154196</xdr:rowOff>
    </xdr:from>
    <xdr:ext cx="534377" cy="259045"/>
    <xdr:sp macro="" textlink="">
      <xdr:nvSpPr>
        <xdr:cNvPr id="369" name="農林水産業費該当値テキスト">
          <a:extLst>
            <a:ext uri="{FF2B5EF4-FFF2-40B4-BE49-F238E27FC236}">
              <a16:creationId xmlns:a16="http://schemas.microsoft.com/office/drawing/2014/main" xmlns="" id="{00000000-0008-0000-0700-000071010000}"/>
            </a:ext>
          </a:extLst>
        </xdr:cNvPr>
        <xdr:cNvSpPr txBox="1"/>
      </xdr:nvSpPr>
      <xdr:spPr>
        <a:xfrm>
          <a:off x="10528300" y="992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56179</xdr:rowOff>
    </xdr:from>
    <xdr:to>
      <xdr:col>50</xdr:col>
      <xdr:colOff>165100</xdr:colOff>
      <xdr:row>58</xdr:row>
      <xdr:rowOff>157779</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9588500" y="1000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148906</xdr:rowOff>
    </xdr:from>
    <xdr:ext cx="534377"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9372111" y="1009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86210</xdr:rowOff>
    </xdr:from>
    <xdr:to>
      <xdr:col>46</xdr:col>
      <xdr:colOff>38100</xdr:colOff>
      <xdr:row>58</xdr:row>
      <xdr:rowOff>16360</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8699500" y="985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32887</xdr:rowOff>
    </xdr:from>
    <xdr:ext cx="599010"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8450795" y="963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141240</xdr:rowOff>
    </xdr:from>
    <xdr:to>
      <xdr:col>41</xdr:col>
      <xdr:colOff>101600</xdr:colOff>
      <xdr:row>58</xdr:row>
      <xdr:rowOff>71390</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7810500" y="991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62517</xdr:rowOff>
    </xdr:from>
    <xdr:ext cx="599010"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7561795" y="10006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49457</xdr:rowOff>
    </xdr:from>
    <xdr:to>
      <xdr:col>36</xdr:col>
      <xdr:colOff>165100</xdr:colOff>
      <xdr:row>58</xdr:row>
      <xdr:rowOff>151057</xdr:rowOff>
    </xdr:to>
    <xdr:sp macro="" textlink="">
      <xdr:nvSpPr>
        <xdr:cNvPr id="376" name="楕円 375">
          <a:extLst>
            <a:ext uri="{FF2B5EF4-FFF2-40B4-BE49-F238E27FC236}">
              <a16:creationId xmlns:a16="http://schemas.microsoft.com/office/drawing/2014/main" xmlns="" id="{00000000-0008-0000-0700-000078010000}"/>
            </a:ext>
          </a:extLst>
        </xdr:cNvPr>
        <xdr:cNvSpPr/>
      </xdr:nvSpPr>
      <xdr:spPr>
        <a:xfrm>
          <a:off x="6921500" y="999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142184</xdr:rowOff>
    </xdr:from>
    <xdr:ext cx="534377" cy="259045"/>
    <xdr:sp macro="" textlink="">
      <xdr:nvSpPr>
        <xdr:cNvPr id="377" name="テキスト ボックス 376">
          <a:extLst>
            <a:ext uri="{FF2B5EF4-FFF2-40B4-BE49-F238E27FC236}">
              <a16:creationId xmlns:a16="http://schemas.microsoft.com/office/drawing/2014/main" xmlns="" id="{00000000-0008-0000-0700-000079010000}"/>
            </a:ext>
          </a:extLst>
        </xdr:cNvPr>
        <xdr:cNvSpPr txBox="1"/>
      </xdr:nvSpPr>
      <xdr:spPr>
        <a:xfrm>
          <a:off x="6705111" y="1008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xmlns=""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xmlns=""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xmlns=""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a:extLst>
            <a:ext uri="{FF2B5EF4-FFF2-40B4-BE49-F238E27FC236}">
              <a16:creationId xmlns:a16="http://schemas.microsoft.com/office/drawing/2014/main" xmlns="" id="{00000000-0008-0000-0700-000092010000}"/>
            </a:ext>
          </a:extLst>
        </xdr:cNvPr>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a:extLst>
            <a:ext uri="{FF2B5EF4-FFF2-40B4-BE49-F238E27FC236}">
              <a16:creationId xmlns:a16="http://schemas.microsoft.com/office/drawing/2014/main" xmlns="" id="{00000000-0008-0000-0700-000094010000}"/>
            </a:ext>
          </a:extLst>
        </xdr:cNvPr>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73509</xdr:rowOff>
    </xdr:from>
    <xdr:to>
      <xdr:col>55</xdr:col>
      <xdr:colOff>0</xdr:colOff>
      <xdr:row>78</xdr:row>
      <xdr:rowOff>88426</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flipV="1">
          <a:off x="9639300" y="13446609"/>
          <a:ext cx="838200" cy="1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159734</xdr:rowOff>
    </xdr:from>
    <xdr:ext cx="534377" cy="259045"/>
    <xdr:sp macro="" textlink="">
      <xdr:nvSpPr>
        <xdr:cNvPr id="407" name="商工費平均値テキスト">
          <a:extLst>
            <a:ext uri="{FF2B5EF4-FFF2-40B4-BE49-F238E27FC236}">
              <a16:creationId xmlns:a16="http://schemas.microsoft.com/office/drawing/2014/main" xmlns="" id="{00000000-0008-0000-0700-000097010000}"/>
            </a:ext>
          </a:extLst>
        </xdr:cNvPr>
        <xdr:cNvSpPr txBox="1"/>
      </xdr:nvSpPr>
      <xdr:spPr>
        <a:xfrm>
          <a:off x="10528300" y="1318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53023</xdr:rowOff>
    </xdr:from>
    <xdr:to>
      <xdr:col>50</xdr:col>
      <xdr:colOff>114300</xdr:colOff>
      <xdr:row>78</xdr:row>
      <xdr:rowOff>88426</xdr:rowOff>
    </xdr:to>
    <xdr:cxnSp macro="">
      <xdr:nvCxnSpPr>
        <xdr:cNvPr id="409" name="直線コネクタ 408">
          <a:extLst>
            <a:ext uri="{FF2B5EF4-FFF2-40B4-BE49-F238E27FC236}">
              <a16:creationId xmlns:a16="http://schemas.microsoft.com/office/drawing/2014/main" xmlns="" id="{00000000-0008-0000-0700-000099010000}"/>
            </a:ext>
          </a:extLst>
        </xdr:cNvPr>
        <xdr:cNvCxnSpPr/>
      </xdr:nvCxnSpPr>
      <xdr:spPr>
        <a:xfrm>
          <a:off x="8750300" y="13426123"/>
          <a:ext cx="889000" cy="3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a:extLst>
            <a:ext uri="{FF2B5EF4-FFF2-40B4-BE49-F238E27FC236}">
              <a16:creationId xmlns:a16="http://schemas.microsoft.com/office/drawing/2014/main" xmlns="" id="{00000000-0008-0000-0700-00009A010000}"/>
            </a:ext>
          </a:extLst>
        </xdr:cNvPr>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92792</xdr:rowOff>
    </xdr:from>
    <xdr:ext cx="534377"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9372111" y="131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43253</xdr:rowOff>
    </xdr:from>
    <xdr:to>
      <xdr:col>45</xdr:col>
      <xdr:colOff>177800</xdr:colOff>
      <xdr:row>78</xdr:row>
      <xdr:rowOff>53023</xdr:rowOff>
    </xdr:to>
    <xdr:cxnSp macro="">
      <xdr:nvCxnSpPr>
        <xdr:cNvPr id="412" name="直線コネクタ 411">
          <a:extLst>
            <a:ext uri="{FF2B5EF4-FFF2-40B4-BE49-F238E27FC236}">
              <a16:creationId xmlns:a16="http://schemas.microsoft.com/office/drawing/2014/main" xmlns="" id="{00000000-0008-0000-0700-00009C010000}"/>
            </a:ext>
          </a:extLst>
        </xdr:cNvPr>
        <xdr:cNvCxnSpPr/>
      </xdr:nvCxnSpPr>
      <xdr:spPr>
        <a:xfrm>
          <a:off x="7861300" y="13416353"/>
          <a:ext cx="889000" cy="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a:extLst>
            <a:ext uri="{FF2B5EF4-FFF2-40B4-BE49-F238E27FC236}">
              <a16:creationId xmlns:a16="http://schemas.microsoft.com/office/drawing/2014/main" xmlns="" id="{00000000-0008-0000-0700-00009D010000}"/>
            </a:ext>
          </a:extLst>
        </xdr:cNvPr>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104701</xdr:rowOff>
    </xdr:from>
    <xdr:ext cx="534377"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8483111" y="1313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43253</xdr:rowOff>
    </xdr:from>
    <xdr:to>
      <xdr:col>41</xdr:col>
      <xdr:colOff>50800</xdr:colOff>
      <xdr:row>78</xdr:row>
      <xdr:rowOff>59145</xdr:rowOff>
    </xdr:to>
    <xdr:cxnSp macro="">
      <xdr:nvCxnSpPr>
        <xdr:cNvPr id="415" name="直線コネクタ 414">
          <a:extLst>
            <a:ext uri="{FF2B5EF4-FFF2-40B4-BE49-F238E27FC236}">
              <a16:creationId xmlns:a16="http://schemas.microsoft.com/office/drawing/2014/main" xmlns="" id="{00000000-0008-0000-0700-00009F010000}"/>
            </a:ext>
          </a:extLst>
        </xdr:cNvPr>
        <xdr:cNvCxnSpPr/>
      </xdr:nvCxnSpPr>
      <xdr:spPr>
        <a:xfrm flipV="1">
          <a:off x="6972300" y="13416353"/>
          <a:ext cx="889000" cy="15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a:extLst>
            <a:ext uri="{FF2B5EF4-FFF2-40B4-BE49-F238E27FC236}">
              <a16:creationId xmlns:a16="http://schemas.microsoft.com/office/drawing/2014/main" xmlns="" id="{00000000-0008-0000-0700-0000A0010000}"/>
            </a:ext>
          </a:extLst>
        </xdr:cNvPr>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109469</xdr:rowOff>
    </xdr:from>
    <xdr:ext cx="534377"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7594111" y="1313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a:extLst>
            <a:ext uri="{FF2B5EF4-FFF2-40B4-BE49-F238E27FC236}">
              <a16:creationId xmlns:a16="http://schemas.microsoft.com/office/drawing/2014/main" xmlns="" id="{00000000-0008-0000-0700-0000A2010000}"/>
            </a:ext>
          </a:extLst>
        </xdr:cNvPr>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99635</xdr:rowOff>
    </xdr:from>
    <xdr:ext cx="534377"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6705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22709</xdr:rowOff>
    </xdr:from>
    <xdr:to>
      <xdr:col>55</xdr:col>
      <xdr:colOff>50800</xdr:colOff>
      <xdr:row>78</xdr:row>
      <xdr:rowOff>124309</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10426700" y="1339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1136</xdr:rowOff>
    </xdr:from>
    <xdr:ext cx="534377" cy="259045"/>
    <xdr:sp macro="" textlink="">
      <xdr:nvSpPr>
        <xdr:cNvPr id="426" name="商工費該当値テキスト">
          <a:extLst>
            <a:ext uri="{FF2B5EF4-FFF2-40B4-BE49-F238E27FC236}">
              <a16:creationId xmlns:a16="http://schemas.microsoft.com/office/drawing/2014/main" xmlns="" id="{00000000-0008-0000-0700-0000AA010000}"/>
            </a:ext>
          </a:extLst>
        </xdr:cNvPr>
        <xdr:cNvSpPr txBox="1"/>
      </xdr:nvSpPr>
      <xdr:spPr>
        <a:xfrm>
          <a:off x="10528300" y="1337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37626</xdr:rowOff>
    </xdr:from>
    <xdr:to>
      <xdr:col>50</xdr:col>
      <xdr:colOff>165100</xdr:colOff>
      <xdr:row>78</xdr:row>
      <xdr:rowOff>139226</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9588500" y="1341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130353</xdr:rowOff>
    </xdr:from>
    <xdr:ext cx="534377"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9372111" y="135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2223</xdr:rowOff>
    </xdr:from>
    <xdr:to>
      <xdr:col>46</xdr:col>
      <xdr:colOff>38100</xdr:colOff>
      <xdr:row>78</xdr:row>
      <xdr:rowOff>103823</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8699500" y="133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94950</xdr:rowOff>
    </xdr:from>
    <xdr:ext cx="534377"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8483111" y="1346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163903</xdr:rowOff>
    </xdr:from>
    <xdr:to>
      <xdr:col>41</xdr:col>
      <xdr:colOff>101600</xdr:colOff>
      <xdr:row>78</xdr:row>
      <xdr:rowOff>94053</xdr:rowOff>
    </xdr:to>
    <xdr:sp macro="" textlink="">
      <xdr:nvSpPr>
        <xdr:cNvPr id="431" name="楕円 430">
          <a:extLst>
            <a:ext uri="{FF2B5EF4-FFF2-40B4-BE49-F238E27FC236}">
              <a16:creationId xmlns:a16="http://schemas.microsoft.com/office/drawing/2014/main" xmlns="" id="{00000000-0008-0000-0700-0000AF010000}"/>
            </a:ext>
          </a:extLst>
        </xdr:cNvPr>
        <xdr:cNvSpPr/>
      </xdr:nvSpPr>
      <xdr:spPr>
        <a:xfrm>
          <a:off x="7810500" y="1336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85180</xdr:rowOff>
    </xdr:from>
    <xdr:ext cx="534377"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7594111" y="1345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8345</xdr:rowOff>
    </xdr:from>
    <xdr:to>
      <xdr:col>36</xdr:col>
      <xdr:colOff>165100</xdr:colOff>
      <xdr:row>78</xdr:row>
      <xdr:rowOff>109945</xdr:rowOff>
    </xdr:to>
    <xdr:sp macro="" textlink="">
      <xdr:nvSpPr>
        <xdr:cNvPr id="433" name="楕円 432">
          <a:extLst>
            <a:ext uri="{FF2B5EF4-FFF2-40B4-BE49-F238E27FC236}">
              <a16:creationId xmlns:a16="http://schemas.microsoft.com/office/drawing/2014/main" xmlns="" id="{00000000-0008-0000-0700-0000B1010000}"/>
            </a:ext>
          </a:extLst>
        </xdr:cNvPr>
        <xdr:cNvSpPr/>
      </xdr:nvSpPr>
      <xdr:spPr>
        <a:xfrm>
          <a:off x="6921500" y="133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101072</xdr:rowOff>
    </xdr:from>
    <xdr:ext cx="534377" cy="259045"/>
    <xdr:sp macro="" textlink="">
      <xdr:nvSpPr>
        <xdr:cNvPr id="434" name="テキスト ボックス 433">
          <a:extLst>
            <a:ext uri="{FF2B5EF4-FFF2-40B4-BE49-F238E27FC236}">
              <a16:creationId xmlns:a16="http://schemas.microsoft.com/office/drawing/2014/main" xmlns="" id="{00000000-0008-0000-0700-0000B2010000}"/>
            </a:ext>
          </a:extLst>
        </xdr:cNvPr>
        <xdr:cNvSpPr txBox="1"/>
      </xdr:nvSpPr>
      <xdr:spPr>
        <a:xfrm>
          <a:off x="6705111" y="1347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xmlns=""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a:extLst>
            <a:ext uri="{FF2B5EF4-FFF2-40B4-BE49-F238E27FC236}">
              <a16:creationId xmlns:a16="http://schemas.microsoft.com/office/drawing/2014/main" xmlns="" id="{00000000-0008-0000-0700-0000C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xmlns=""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a:extLst>
            <a:ext uri="{FF2B5EF4-FFF2-40B4-BE49-F238E27FC236}">
              <a16:creationId xmlns:a16="http://schemas.microsoft.com/office/drawing/2014/main" xmlns="" id="{00000000-0008-0000-0700-0000CD010000}"/>
            </a:ext>
          </a:extLst>
        </xdr:cNvPr>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a:extLst>
            <a:ext uri="{FF2B5EF4-FFF2-40B4-BE49-F238E27FC236}">
              <a16:creationId xmlns:a16="http://schemas.microsoft.com/office/drawing/2014/main" xmlns="" id="{00000000-0008-0000-0700-0000CF010000}"/>
            </a:ext>
          </a:extLst>
        </xdr:cNvPr>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117125</xdr:rowOff>
    </xdr:from>
    <xdr:to>
      <xdr:col>55</xdr:col>
      <xdr:colOff>0</xdr:colOff>
      <xdr:row>97</xdr:row>
      <xdr:rowOff>155409</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a:off x="9639300" y="16747775"/>
          <a:ext cx="838200" cy="38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129523</xdr:rowOff>
    </xdr:from>
    <xdr:ext cx="599010" cy="259045"/>
    <xdr:sp macro="" textlink="">
      <xdr:nvSpPr>
        <xdr:cNvPr id="466" name="土木費平均値テキスト">
          <a:extLst>
            <a:ext uri="{FF2B5EF4-FFF2-40B4-BE49-F238E27FC236}">
              <a16:creationId xmlns:a16="http://schemas.microsoft.com/office/drawing/2014/main" xmlns="" id="{00000000-0008-0000-0700-0000D2010000}"/>
            </a:ext>
          </a:extLst>
        </xdr:cNvPr>
        <xdr:cNvSpPr txBox="1"/>
      </xdr:nvSpPr>
      <xdr:spPr>
        <a:xfrm>
          <a:off x="10528300" y="167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a:extLst>
            <a:ext uri="{FF2B5EF4-FFF2-40B4-BE49-F238E27FC236}">
              <a16:creationId xmlns:a16="http://schemas.microsoft.com/office/drawing/2014/main" xmlns="" id="{00000000-0008-0000-0700-0000D3010000}"/>
            </a:ext>
          </a:extLst>
        </xdr:cNvPr>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57090</xdr:rowOff>
    </xdr:from>
    <xdr:to>
      <xdr:col>50</xdr:col>
      <xdr:colOff>114300</xdr:colOff>
      <xdr:row>97</xdr:row>
      <xdr:rowOff>117125</xdr:rowOff>
    </xdr:to>
    <xdr:cxnSp macro="">
      <xdr:nvCxnSpPr>
        <xdr:cNvPr id="468" name="直線コネクタ 467">
          <a:extLst>
            <a:ext uri="{FF2B5EF4-FFF2-40B4-BE49-F238E27FC236}">
              <a16:creationId xmlns:a16="http://schemas.microsoft.com/office/drawing/2014/main" xmlns="" id="{00000000-0008-0000-0700-0000D4010000}"/>
            </a:ext>
          </a:extLst>
        </xdr:cNvPr>
        <xdr:cNvCxnSpPr/>
      </xdr:nvCxnSpPr>
      <xdr:spPr>
        <a:xfrm>
          <a:off x="8750300" y="16687740"/>
          <a:ext cx="889000" cy="6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a:extLst>
            <a:ext uri="{FF2B5EF4-FFF2-40B4-BE49-F238E27FC236}">
              <a16:creationId xmlns:a16="http://schemas.microsoft.com/office/drawing/2014/main" xmlns="" id="{00000000-0008-0000-0700-0000D5010000}"/>
            </a:ext>
          </a:extLst>
        </xdr:cNvPr>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76492</xdr:rowOff>
    </xdr:from>
    <xdr:ext cx="599010"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9339795" y="1687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57090</xdr:rowOff>
    </xdr:from>
    <xdr:to>
      <xdr:col>45</xdr:col>
      <xdr:colOff>177800</xdr:colOff>
      <xdr:row>98</xdr:row>
      <xdr:rowOff>2425</xdr:rowOff>
    </xdr:to>
    <xdr:cxnSp macro="">
      <xdr:nvCxnSpPr>
        <xdr:cNvPr id="471" name="直線コネクタ 470">
          <a:extLst>
            <a:ext uri="{FF2B5EF4-FFF2-40B4-BE49-F238E27FC236}">
              <a16:creationId xmlns:a16="http://schemas.microsoft.com/office/drawing/2014/main" xmlns="" id="{00000000-0008-0000-0700-0000D7010000}"/>
            </a:ext>
          </a:extLst>
        </xdr:cNvPr>
        <xdr:cNvCxnSpPr/>
      </xdr:nvCxnSpPr>
      <xdr:spPr>
        <a:xfrm flipV="1">
          <a:off x="7861300" y="16687740"/>
          <a:ext cx="889000" cy="11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a:extLst>
            <a:ext uri="{FF2B5EF4-FFF2-40B4-BE49-F238E27FC236}">
              <a16:creationId xmlns:a16="http://schemas.microsoft.com/office/drawing/2014/main" xmlns="" id="{00000000-0008-0000-0700-0000D8010000}"/>
            </a:ext>
          </a:extLst>
        </xdr:cNvPr>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64874</xdr:rowOff>
    </xdr:from>
    <xdr:ext cx="599010"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8450795" y="1686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135920</xdr:rowOff>
    </xdr:from>
    <xdr:to>
      <xdr:col>41</xdr:col>
      <xdr:colOff>50800</xdr:colOff>
      <xdr:row>98</xdr:row>
      <xdr:rowOff>2425</xdr:rowOff>
    </xdr:to>
    <xdr:cxnSp macro="">
      <xdr:nvCxnSpPr>
        <xdr:cNvPr id="474" name="直線コネクタ 473">
          <a:extLst>
            <a:ext uri="{FF2B5EF4-FFF2-40B4-BE49-F238E27FC236}">
              <a16:creationId xmlns:a16="http://schemas.microsoft.com/office/drawing/2014/main" xmlns="" id="{00000000-0008-0000-0700-0000DA010000}"/>
            </a:ext>
          </a:extLst>
        </xdr:cNvPr>
        <xdr:cNvCxnSpPr/>
      </xdr:nvCxnSpPr>
      <xdr:spPr>
        <a:xfrm>
          <a:off x="6972300" y="16766570"/>
          <a:ext cx="889000" cy="3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a:extLst>
            <a:ext uri="{FF2B5EF4-FFF2-40B4-BE49-F238E27FC236}">
              <a16:creationId xmlns:a16="http://schemas.microsoft.com/office/drawing/2014/main" xmlns="" id="{00000000-0008-0000-0700-0000DB010000}"/>
            </a:ext>
          </a:extLst>
        </xdr:cNvPr>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68812</xdr:rowOff>
    </xdr:from>
    <xdr:ext cx="59901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7561795" y="1687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a:extLst>
            <a:ext uri="{FF2B5EF4-FFF2-40B4-BE49-F238E27FC236}">
              <a16:creationId xmlns:a16="http://schemas.microsoft.com/office/drawing/2014/main" xmlns="" id="{00000000-0008-0000-0700-0000DD010000}"/>
            </a:ext>
          </a:extLst>
        </xdr:cNvPr>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92493</xdr:rowOff>
    </xdr:from>
    <xdr:ext cx="59901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6672795" y="16894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104609</xdr:rowOff>
    </xdr:from>
    <xdr:to>
      <xdr:col>55</xdr:col>
      <xdr:colOff>50800</xdr:colOff>
      <xdr:row>98</xdr:row>
      <xdr:rowOff>34759</xdr:rowOff>
    </xdr:to>
    <xdr:sp macro="" textlink="">
      <xdr:nvSpPr>
        <xdr:cNvPr id="484" name="楕円 483">
          <a:extLst>
            <a:ext uri="{FF2B5EF4-FFF2-40B4-BE49-F238E27FC236}">
              <a16:creationId xmlns:a16="http://schemas.microsoft.com/office/drawing/2014/main" xmlns="" id="{00000000-0008-0000-0700-0000E4010000}"/>
            </a:ext>
          </a:extLst>
        </xdr:cNvPr>
        <xdr:cNvSpPr/>
      </xdr:nvSpPr>
      <xdr:spPr>
        <a:xfrm>
          <a:off x="10426700" y="1673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127486</xdr:rowOff>
    </xdr:from>
    <xdr:ext cx="599010" cy="259045"/>
    <xdr:sp macro="" textlink="">
      <xdr:nvSpPr>
        <xdr:cNvPr id="485" name="土木費該当値テキスト">
          <a:extLst>
            <a:ext uri="{FF2B5EF4-FFF2-40B4-BE49-F238E27FC236}">
              <a16:creationId xmlns:a16="http://schemas.microsoft.com/office/drawing/2014/main" xmlns="" id="{00000000-0008-0000-0700-0000E5010000}"/>
            </a:ext>
          </a:extLst>
        </xdr:cNvPr>
        <xdr:cNvSpPr txBox="1"/>
      </xdr:nvSpPr>
      <xdr:spPr>
        <a:xfrm>
          <a:off x="10528300" y="1658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66325</xdr:rowOff>
    </xdr:from>
    <xdr:to>
      <xdr:col>50</xdr:col>
      <xdr:colOff>165100</xdr:colOff>
      <xdr:row>97</xdr:row>
      <xdr:rowOff>167925</xdr:rowOff>
    </xdr:to>
    <xdr:sp macro="" textlink="">
      <xdr:nvSpPr>
        <xdr:cNvPr id="486" name="楕円 485">
          <a:extLst>
            <a:ext uri="{FF2B5EF4-FFF2-40B4-BE49-F238E27FC236}">
              <a16:creationId xmlns:a16="http://schemas.microsoft.com/office/drawing/2014/main" xmlns="" id="{00000000-0008-0000-0700-0000E6010000}"/>
            </a:ext>
          </a:extLst>
        </xdr:cNvPr>
        <xdr:cNvSpPr/>
      </xdr:nvSpPr>
      <xdr:spPr>
        <a:xfrm>
          <a:off x="9588500" y="1669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13002</xdr:rowOff>
    </xdr:from>
    <xdr:ext cx="599010"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9339795" y="16472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6290</xdr:rowOff>
    </xdr:from>
    <xdr:to>
      <xdr:col>46</xdr:col>
      <xdr:colOff>38100</xdr:colOff>
      <xdr:row>97</xdr:row>
      <xdr:rowOff>107890</xdr:rowOff>
    </xdr:to>
    <xdr:sp macro="" textlink="">
      <xdr:nvSpPr>
        <xdr:cNvPr id="488" name="楕円 487">
          <a:extLst>
            <a:ext uri="{FF2B5EF4-FFF2-40B4-BE49-F238E27FC236}">
              <a16:creationId xmlns:a16="http://schemas.microsoft.com/office/drawing/2014/main" xmlns="" id="{00000000-0008-0000-0700-0000E8010000}"/>
            </a:ext>
          </a:extLst>
        </xdr:cNvPr>
        <xdr:cNvSpPr/>
      </xdr:nvSpPr>
      <xdr:spPr>
        <a:xfrm>
          <a:off x="8699500" y="1663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124417</xdr:rowOff>
    </xdr:from>
    <xdr:ext cx="599010"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8450795" y="16412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123075</xdr:rowOff>
    </xdr:from>
    <xdr:to>
      <xdr:col>41</xdr:col>
      <xdr:colOff>101600</xdr:colOff>
      <xdr:row>98</xdr:row>
      <xdr:rowOff>53225</xdr:rowOff>
    </xdr:to>
    <xdr:sp macro="" textlink="">
      <xdr:nvSpPr>
        <xdr:cNvPr id="490" name="楕円 489">
          <a:extLst>
            <a:ext uri="{FF2B5EF4-FFF2-40B4-BE49-F238E27FC236}">
              <a16:creationId xmlns:a16="http://schemas.microsoft.com/office/drawing/2014/main" xmlns="" id="{00000000-0008-0000-0700-0000EA010000}"/>
            </a:ext>
          </a:extLst>
        </xdr:cNvPr>
        <xdr:cNvSpPr/>
      </xdr:nvSpPr>
      <xdr:spPr>
        <a:xfrm>
          <a:off x="7810500" y="1675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69752</xdr:rowOff>
    </xdr:from>
    <xdr:ext cx="599010"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7561795" y="16528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85120</xdr:rowOff>
    </xdr:from>
    <xdr:to>
      <xdr:col>36</xdr:col>
      <xdr:colOff>165100</xdr:colOff>
      <xdr:row>98</xdr:row>
      <xdr:rowOff>15270</xdr:rowOff>
    </xdr:to>
    <xdr:sp macro="" textlink="">
      <xdr:nvSpPr>
        <xdr:cNvPr id="492" name="楕円 491">
          <a:extLst>
            <a:ext uri="{FF2B5EF4-FFF2-40B4-BE49-F238E27FC236}">
              <a16:creationId xmlns:a16="http://schemas.microsoft.com/office/drawing/2014/main" xmlns="" id="{00000000-0008-0000-0700-0000EC010000}"/>
            </a:ext>
          </a:extLst>
        </xdr:cNvPr>
        <xdr:cNvSpPr/>
      </xdr:nvSpPr>
      <xdr:spPr>
        <a:xfrm>
          <a:off x="6921500" y="167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31797</xdr:rowOff>
    </xdr:from>
    <xdr:ext cx="599010" cy="259045"/>
    <xdr:sp macro="" textlink="">
      <xdr:nvSpPr>
        <xdr:cNvPr id="493" name="テキスト ボックス 492">
          <a:extLst>
            <a:ext uri="{FF2B5EF4-FFF2-40B4-BE49-F238E27FC236}">
              <a16:creationId xmlns:a16="http://schemas.microsoft.com/office/drawing/2014/main" xmlns="" id="{00000000-0008-0000-0700-0000ED010000}"/>
            </a:ext>
          </a:extLst>
        </xdr:cNvPr>
        <xdr:cNvSpPr txBox="1"/>
      </xdr:nvSpPr>
      <xdr:spPr>
        <a:xfrm>
          <a:off x="6672795" y="16490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xmlns=""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xmlns=""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xmlns="" id="{00000000-0008-0000-07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a:extLst>
            <a:ext uri="{FF2B5EF4-FFF2-40B4-BE49-F238E27FC236}">
              <a16:creationId xmlns:a16="http://schemas.microsoft.com/office/drawing/2014/main" xmlns="" id="{00000000-0008-0000-0700-000003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xmlns=""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a:extLst>
            <a:ext uri="{FF2B5EF4-FFF2-40B4-BE49-F238E27FC236}">
              <a16:creationId xmlns:a16="http://schemas.microsoft.com/office/drawing/2014/main" xmlns="" id="{00000000-0008-0000-0700-000006020000}"/>
            </a:ext>
          </a:extLst>
        </xdr:cNvPr>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a:extLst>
            <a:ext uri="{FF2B5EF4-FFF2-40B4-BE49-F238E27FC236}">
              <a16:creationId xmlns:a16="http://schemas.microsoft.com/office/drawing/2014/main" xmlns="" id="{00000000-0008-0000-0700-000008020000}"/>
            </a:ext>
          </a:extLst>
        </xdr:cNvPr>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61081</xdr:rowOff>
    </xdr:from>
    <xdr:to>
      <xdr:col>85</xdr:col>
      <xdr:colOff>127000</xdr:colOff>
      <xdr:row>38</xdr:row>
      <xdr:rowOff>115533</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flipV="1">
          <a:off x="15481300" y="6576181"/>
          <a:ext cx="838200" cy="5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42516</xdr:rowOff>
    </xdr:from>
    <xdr:ext cx="534377" cy="259045"/>
    <xdr:sp macro="" textlink="">
      <xdr:nvSpPr>
        <xdr:cNvPr id="523" name="消防費平均値テキスト">
          <a:extLst>
            <a:ext uri="{FF2B5EF4-FFF2-40B4-BE49-F238E27FC236}">
              <a16:creationId xmlns:a16="http://schemas.microsoft.com/office/drawing/2014/main" xmlns="" id="{00000000-0008-0000-0700-00000B020000}"/>
            </a:ext>
          </a:extLst>
        </xdr:cNvPr>
        <xdr:cNvSpPr txBox="1"/>
      </xdr:nvSpPr>
      <xdr:spPr>
        <a:xfrm>
          <a:off x="16370300" y="6557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a:extLst>
            <a:ext uri="{FF2B5EF4-FFF2-40B4-BE49-F238E27FC236}">
              <a16:creationId xmlns:a16="http://schemas.microsoft.com/office/drawing/2014/main" xmlns="" id="{00000000-0008-0000-0700-00000C020000}"/>
            </a:ext>
          </a:extLst>
        </xdr:cNvPr>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115533</xdr:rowOff>
    </xdr:from>
    <xdr:to>
      <xdr:col>81</xdr:col>
      <xdr:colOff>50800</xdr:colOff>
      <xdr:row>38</xdr:row>
      <xdr:rowOff>151991</xdr:rowOff>
    </xdr:to>
    <xdr:cxnSp macro="">
      <xdr:nvCxnSpPr>
        <xdr:cNvPr id="525" name="直線コネクタ 524">
          <a:extLst>
            <a:ext uri="{FF2B5EF4-FFF2-40B4-BE49-F238E27FC236}">
              <a16:creationId xmlns:a16="http://schemas.microsoft.com/office/drawing/2014/main" xmlns="" id="{00000000-0008-0000-0700-00000D020000}"/>
            </a:ext>
          </a:extLst>
        </xdr:cNvPr>
        <xdr:cNvCxnSpPr/>
      </xdr:nvCxnSpPr>
      <xdr:spPr>
        <a:xfrm flipV="1">
          <a:off x="14592300" y="6630633"/>
          <a:ext cx="889000" cy="3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a:extLst>
            <a:ext uri="{FF2B5EF4-FFF2-40B4-BE49-F238E27FC236}">
              <a16:creationId xmlns:a16="http://schemas.microsoft.com/office/drawing/2014/main" xmlns="" id="{00000000-0008-0000-0700-00000E020000}"/>
            </a:ext>
          </a:extLst>
        </xdr:cNvPr>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8025</xdr:rowOff>
    </xdr:from>
    <xdr:ext cx="534377"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5214111" y="635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140436</xdr:rowOff>
    </xdr:from>
    <xdr:to>
      <xdr:col>76</xdr:col>
      <xdr:colOff>114300</xdr:colOff>
      <xdr:row>38</xdr:row>
      <xdr:rowOff>151991</xdr:rowOff>
    </xdr:to>
    <xdr:cxnSp macro="">
      <xdr:nvCxnSpPr>
        <xdr:cNvPr id="528" name="直線コネクタ 527">
          <a:extLst>
            <a:ext uri="{FF2B5EF4-FFF2-40B4-BE49-F238E27FC236}">
              <a16:creationId xmlns:a16="http://schemas.microsoft.com/office/drawing/2014/main" xmlns="" id="{00000000-0008-0000-0700-000010020000}"/>
            </a:ext>
          </a:extLst>
        </xdr:cNvPr>
        <xdr:cNvCxnSpPr/>
      </xdr:nvCxnSpPr>
      <xdr:spPr>
        <a:xfrm>
          <a:off x="13703300" y="6655536"/>
          <a:ext cx="889000" cy="1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a:extLst>
            <a:ext uri="{FF2B5EF4-FFF2-40B4-BE49-F238E27FC236}">
              <a16:creationId xmlns:a16="http://schemas.microsoft.com/office/drawing/2014/main" xmlns="" id="{00000000-0008-0000-0700-000011020000}"/>
            </a:ext>
          </a:extLst>
        </xdr:cNvPr>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17618</xdr:rowOff>
    </xdr:from>
    <xdr:ext cx="534377"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4325111" y="636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140436</xdr:rowOff>
    </xdr:from>
    <xdr:to>
      <xdr:col>71</xdr:col>
      <xdr:colOff>177800</xdr:colOff>
      <xdr:row>38</xdr:row>
      <xdr:rowOff>154892</xdr:rowOff>
    </xdr:to>
    <xdr:cxnSp macro="">
      <xdr:nvCxnSpPr>
        <xdr:cNvPr id="531" name="直線コネクタ 530">
          <a:extLst>
            <a:ext uri="{FF2B5EF4-FFF2-40B4-BE49-F238E27FC236}">
              <a16:creationId xmlns:a16="http://schemas.microsoft.com/office/drawing/2014/main" xmlns="" id="{00000000-0008-0000-0700-000013020000}"/>
            </a:ext>
          </a:extLst>
        </xdr:cNvPr>
        <xdr:cNvCxnSpPr/>
      </xdr:nvCxnSpPr>
      <xdr:spPr>
        <a:xfrm flipV="1">
          <a:off x="12814300" y="6655536"/>
          <a:ext cx="889000" cy="1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a:extLst>
            <a:ext uri="{FF2B5EF4-FFF2-40B4-BE49-F238E27FC236}">
              <a16:creationId xmlns:a16="http://schemas.microsoft.com/office/drawing/2014/main" xmlns="" id="{00000000-0008-0000-0700-000014020000}"/>
            </a:ext>
          </a:extLst>
        </xdr:cNvPr>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14830</xdr:rowOff>
    </xdr:from>
    <xdr:ext cx="534377"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3436111" y="63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a:extLst>
            <a:ext uri="{FF2B5EF4-FFF2-40B4-BE49-F238E27FC236}">
              <a16:creationId xmlns:a16="http://schemas.microsoft.com/office/drawing/2014/main" xmlns="" id="{00000000-0008-0000-0700-000016020000}"/>
            </a:ext>
          </a:extLst>
        </xdr:cNvPr>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14083</xdr:rowOff>
    </xdr:from>
    <xdr:ext cx="534377"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2547111" y="63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10281</xdr:rowOff>
    </xdr:from>
    <xdr:to>
      <xdr:col>85</xdr:col>
      <xdr:colOff>177800</xdr:colOff>
      <xdr:row>38</xdr:row>
      <xdr:rowOff>111881</xdr:rowOff>
    </xdr:to>
    <xdr:sp macro="" textlink="">
      <xdr:nvSpPr>
        <xdr:cNvPr id="541" name="楕円 540">
          <a:extLst>
            <a:ext uri="{FF2B5EF4-FFF2-40B4-BE49-F238E27FC236}">
              <a16:creationId xmlns:a16="http://schemas.microsoft.com/office/drawing/2014/main" xmlns="" id="{00000000-0008-0000-0700-00001D020000}"/>
            </a:ext>
          </a:extLst>
        </xdr:cNvPr>
        <xdr:cNvSpPr/>
      </xdr:nvSpPr>
      <xdr:spPr>
        <a:xfrm>
          <a:off x="16268700" y="652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33158</xdr:rowOff>
    </xdr:from>
    <xdr:ext cx="534377" cy="259045"/>
    <xdr:sp macro="" textlink="">
      <xdr:nvSpPr>
        <xdr:cNvPr id="542" name="消防費該当値テキスト">
          <a:extLst>
            <a:ext uri="{FF2B5EF4-FFF2-40B4-BE49-F238E27FC236}">
              <a16:creationId xmlns:a16="http://schemas.microsoft.com/office/drawing/2014/main" xmlns="" id="{00000000-0008-0000-0700-00001E020000}"/>
            </a:ext>
          </a:extLst>
        </xdr:cNvPr>
        <xdr:cNvSpPr txBox="1"/>
      </xdr:nvSpPr>
      <xdr:spPr>
        <a:xfrm>
          <a:off x="16370300" y="637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64733</xdr:rowOff>
    </xdr:from>
    <xdr:to>
      <xdr:col>81</xdr:col>
      <xdr:colOff>101600</xdr:colOff>
      <xdr:row>38</xdr:row>
      <xdr:rowOff>166333</xdr:rowOff>
    </xdr:to>
    <xdr:sp macro="" textlink="">
      <xdr:nvSpPr>
        <xdr:cNvPr id="543" name="楕円 542">
          <a:extLst>
            <a:ext uri="{FF2B5EF4-FFF2-40B4-BE49-F238E27FC236}">
              <a16:creationId xmlns:a16="http://schemas.microsoft.com/office/drawing/2014/main" xmlns="" id="{00000000-0008-0000-0700-00001F020000}"/>
            </a:ext>
          </a:extLst>
        </xdr:cNvPr>
        <xdr:cNvSpPr/>
      </xdr:nvSpPr>
      <xdr:spPr>
        <a:xfrm>
          <a:off x="15430500" y="657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157460</xdr:rowOff>
    </xdr:from>
    <xdr:ext cx="534377"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5214111" y="667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101191</xdr:rowOff>
    </xdr:from>
    <xdr:to>
      <xdr:col>76</xdr:col>
      <xdr:colOff>165100</xdr:colOff>
      <xdr:row>39</xdr:row>
      <xdr:rowOff>31341</xdr:rowOff>
    </xdr:to>
    <xdr:sp macro="" textlink="">
      <xdr:nvSpPr>
        <xdr:cNvPr id="545" name="楕円 544">
          <a:extLst>
            <a:ext uri="{FF2B5EF4-FFF2-40B4-BE49-F238E27FC236}">
              <a16:creationId xmlns:a16="http://schemas.microsoft.com/office/drawing/2014/main" xmlns="" id="{00000000-0008-0000-0700-000021020000}"/>
            </a:ext>
          </a:extLst>
        </xdr:cNvPr>
        <xdr:cNvSpPr/>
      </xdr:nvSpPr>
      <xdr:spPr>
        <a:xfrm>
          <a:off x="14541500" y="661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22468</xdr:rowOff>
    </xdr:from>
    <xdr:ext cx="534377"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4325111" y="670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89636</xdr:rowOff>
    </xdr:from>
    <xdr:to>
      <xdr:col>72</xdr:col>
      <xdr:colOff>38100</xdr:colOff>
      <xdr:row>39</xdr:row>
      <xdr:rowOff>19786</xdr:rowOff>
    </xdr:to>
    <xdr:sp macro="" textlink="">
      <xdr:nvSpPr>
        <xdr:cNvPr id="547" name="楕円 546">
          <a:extLst>
            <a:ext uri="{FF2B5EF4-FFF2-40B4-BE49-F238E27FC236}">
              <a16:creationId xmlns:a16="http://schemas.microsoft.com/office/drawing/2014/main" xmlns="" id="{00000000-0008-0000-0700-000023020000}"/>
            </a:ext>
          </a:extLst>
        </xdr:cNvPr>
        <xdr:cNvSpPr/>
      </xdr:nvSpPr>
      <xdr:spPr>
        <a:xfrm>
          <a:off x="13652500" y="660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10913</xdr:rowOff>
    </xdr:from>
    <xdr:ext cx="534377"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3436111" y="669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104092</xdr:rowOff>
    </xdr:from>
    <xdr:to>
      <xdr:col>67</xdr:col>
      <xdr:colOff>101600</xdr:colOff>
      <xdr:row>39</xdr:row>
      <xdr:rowOff>34242</xdr:rowOff>
    </xdr:to>
    <xdr:sp macro="" textlink="">
      <xdr:nvSpPr>
        <xdr:cNvPr id="549" name="楕円 548">
          <a:extLst>
            <a:ext uri="{FF2B5EF4-FFF2-40B4-BE49-F238E27FC236}">
              <a16:creationId xmlns:a16="http://schemas.microsoft.com/office/drawing/2014/main" xmlns="" id="{00000000-0008-0000-0700-000025020000}"/>
            </a:ext>
          </a:extLst>
        </xdr:cNvPr>
        <xdr:cNvSpPr/>
      </xdr:nvSpPr>
      <xdr:spPr>
        <a:xfrm>
          <a:off x="12763500" y="661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25369</xdr:rowOff>
    </xdr:from>
    <xdr:ext cx="534377" cy="259045"/>
    <xdr:sp macro="" textlink="">
      <xdr:nvSpPr>
        <xdr:cNvPr id="550" name="テキスト ボックス 549">
          <a:extLst>
            <a:ext uri="{FF2B5EF4-FFF2-40B4-BE49-F238E27FC236}">
              <a16:creationId xmlns:a16="http://schemas.microsoft.com/office/drawing/2014/main" xmlns="" id="{00000000-0008-0000-0700-000026020000}"/>
            </a:ext>
          </a:extLst>
        </xdr:cNvPr>
        <xdr:cNvSpPr txBox="1"/>
      </xdr:nvSpPr>
      <xdr:spPr>
        <a:xfrm>
          <a:off x="12547111" y="67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xmlns=""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xmlns=""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xmlns=""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xmlns=""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xmlns=""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xmlns=""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a:extLst>
            <a:ext uri="{FF2B5EF4-FFF2-40B4-BE49-F238E27FC236}">
              <a16:creationId xmlns:a16="http://schemas.microsoft.com/office/drawing/2014/main" xmlns="" id="{00000000-0008-0000-0700-00003D020000}"/>
            </a:ext>
          </a:extLst>
        </xdr:cNvPr>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a:extLst>
            <a:ext uri="{FF2B5EF4-FFF2-40B4-BE49-F238E27FC236}">
              <a16:creationId xmlns:a16="http://schemas.microsoft.com/office/drawing/2014/main" xmlns="" id="{00000000-0008-0000-0700-00003F020000}"/>
            </a:ext>
          </a:extLst>
        </xdr:cNvPr>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68192</xdr:rowOff>
    </xdr:from>
    <xdr:to>
      <xdr:col>85</xdr:col>
      <xdr:colOff>127000</xdr:colOff>
      <xdr:row>57</xdr:row>
      <xdr:rowOff>83986</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a:off x="15481300" y="9840842"/>
          <a:ext cx="838200" cy="1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3862</xdr:rowOff>
    </xdr:from>
    <xdr:ext cx="599010" cy="259045"/>
    <xdr:sp macro="" textlink="">
      <xdr:nvSpPr>
        <xdr:cNvPr id="578" name="教育費平均値テキスト">
          <a:extLst>
            <a:ext uri="{FF2B5EF4-FFF2-40B4-BE49-F238E27FC236}">
              <a16:creationId xmlns:a16="http://schemas.microsoft.com/office/drawing/2014/main" xmlns="" id="{00000000-0008-0000-0700-000042020000}"/>
            </a:ext>
          </a:extLst>
        </xdr:cNvPr>
        <xdr:cNvSpPr txBox="1"/>
      </xdr:nvSpPr>
      <xdr:spPr>
        <a:xfrm>
          <a:off x="16370300" y="9605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a:extLst>
            <a:ext uri="{FF2B5EF4-FFF2-40B4-BE49-F238E27FC236}">
              <a16:creationId xmlns:a16="http://schemas.microsoft.com/office/drawing/2014/main" xmlns="" id="{00000000-0008-0000-0700-000043020000}"/>
            </a:ext>
          </a:extLst>
        </xdr:cNvPr>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68192</xdr:rowOff>
    </xdr:from>
    <xdr:to>
      <xdr:col>81</xdr:col>
      <xdr:colOff>50800</xdr:colOff>
      <xdr:row>57</xdr:row>
      <xdr:rowOff>73383</xdr:rowOff>
    </xdr:to>
    <xdr:cxnSp macro="">
      <xdr:nvCxnSpPr>
        <xdr:cNvPr id="580" name="直線コネクタ 579">
          <a:extLst>
            <a:ext uri="{FF2B5EF4-FFF2-40B4-BE49-F238E27FC236}">
              <a16:creationId xmlns:a16="http://schemas.microsoft.com/office/drawing/2014/main" xmlns="" id="{00000000-0008-0000-0700-000044020000}"/>
            </a:ext>
          </a:extLst>
        </xdr:cNvPr>
        <xdr:cNvCxnSpPr/>
      </xdr:nvCxnSpPr>
      <xdr:spPr>
        <a:xfrm flipV="1">
          <a:off x="14592300" y="9840842"/>
          <a:ext cx="889000" cy="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a:extLst>
            <a:ext uri="{FF2B5EF4-FFF2-40B4-BE49-F238E27FC236}">
              <a16:creationId xmlns:a16="http://schemas.microsoft.com/office/drawing/2014/main" xmlns="" id="{00000000-0008-0000-0700-000045020000}"/>
            </a:ext>
          </a:extLst>
        </xdr:cNvPr>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98590</xdr:rowOff>
    </xdr:from>
    <xdr:ext cx="599010"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5181795" y="952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73383</xdr:rowOff>
    </xdr:from>
    <xdr:to>
      <xdr:col>76</xdr:col>
      <xdr:colOff>114300</xdr:colOff>
      <xdr:row>57</xdr:row>
      <xdr:rowOff>96156</xdr:rowOff>
    </xdr:to>
    <xdr:cxnSp macro="">
      <xdr:nvCxnSpPr>
        <xdr:cNvPr id="583" name="直線コネクタ 582">
          <a:extLst>
            <a:ext uri="{FF2B5EF4-FFF2-40B4-BE49-F238E27FC236}">
              <a16:creationId xmlns:a16="http://schemas.microsoft.com/office/drawing/2014/main" xmlns="" id="{00000000-0008-0000-0700-000047020000}"/>
            </a:ext>
          </a:extLst>
        </xdr:cNvPr>
        <xdr:cNvCxnSpPr/>
      </xdr:nvCxnSpPr>
      <xdr:spPr>
        <a:xfrm flipV="1">
          <a:off x="13703300" y="9846033"/>
          <a:ext cx="889000" cy="2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a:extLst>
            <a:ext uri="{FF2B5EF4-FFF2-40B4-BE49-F238E27FC236}">
              <a16:creationId xmlns:a16="http://schemas.microsoft.com/office/drawing/2014/main" xmlns="" id="{00000000-0008-0000-0700-000048020000}"/>
            </a:ext>
          </a:extLst>
        </xdr:cNvPr>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81347</xdr:rowOff>
    </xdr:from>
    <xdr:ext cx="599010"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4292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74549</xdr:rowOff>
    </xdr:from>
    <xdr:to>
      <xdr:col>71</xdr:col>
      <xdr:colOff>177800</xdr:colOff>
      <xdr:row>57</xdr:row>
      <xdr:rowOff>96156</xdr:rowOff>
    </xdr:to>
    <xdr:cxnSp macro="">
      <xdr:nvCxnSpPr>
        <xdr:cNvPr id="586" name="直線コネクタ 585">
          <a:extLst>
            <a:ext uri="{FF2B5EF4-FFF2-40B4-BE49-F238E27FC236}">
              <a16:creationId xmlns:a16="http://schemas.microsoft.com/office/drawing/2014/main" xmlns="" id="{00000000-0008-0000-0700-00004A020000}"/>
            </a:ext>
          </a:extLst>
        </xdr:cNvPr>
        <xdr:cNvCxnSpPr/>
      </xdr:nvCxnSpPr>
      <xdr:spPr>
        <a:xfrm>
          <a:off x="12814300" y="9847199"/>
          <a:ext cx="889000" cy="2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a:extLst>
            <a:ext uri="{FF2B5EF4-FFF2-40B4-BE49-F238E27FC236}">
              <a16:creationId xmlns:a16="http://schemas.microsoft.com/office/drawing/2014/main" xmlns="" id="{00000000-0008-0000-0700-00004B020000}"/>
            </a:ext>
          </a:extLst>
        </xdr:cNvPr>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93285</xdr:rowOff>
    </xdr:from>
    <xdr:ext cx="599010"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3403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a:extLst>
            <a:ext uri="{FF2B5EF4-FFF2-40B4-BE49-F238E27FC236}">
              <a16:creationId xmlns:a16="http://schemas.microsoft.com/office/drawing/2014/main" xmlns="" id="{00000000-0008-0000-0700-00004D020000}"/>
            </a:ext>
          </a:extLst>
        </xdr:cNvPr>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76103</xdr:rowOff>
    </xdr:from>
    <xdr:ext cx="599010"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2514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33186</xdr:rowOff>
    </xdr:from>
    <xdr:to>
      <xdr:col>85</xdr:col>
      <xdr:colOff>177800</xdr:colOff>
      <xdr:row>57</xdr:row>
      <xdr:rowOff>134786</xdr:rowOff>
    </xdr:to>
    <xdr:sp macro="" textlink="">
      <xdr:nvSpPr>
        <xdr:cNvPr id="596" name="楕円 595">
          <a:extLst>
            <a:ext uri="{FF2B5EF4-FFF2-40B4-BE49-F238E27FC236}">
              <a16:creationId xmlns:a16="http://schemas.microsoft.com/office/drawing/2014/main" xmlns="" id="{00000000-0008-0000-0700-000054020000}"/>
            </a:ext>
          </a:extLst>
        </xdr:cNvPr>
        <xdr:cNvSpPr/>
      </xdr:nvSpPr>
      <xdr:spPr>
        <a:xfrm>
          <a:off x="16268700" y="980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11613</xdr:rowOff>
    </xdr:from>
    <xdr:ext cx="534377" cy="259045"/>
    <xdr:sp macro="" textlink="">
      <xdr:nvSpPr>
        <xdr:cNvPr id="597" name="教育費該当値テキスト">
          <a:extLst>
            <a:ext uri="{FF2B5EF4-FFF2-40B4-BE49-F238E27FC236}">
              <a16:creationId xmlns:a16="http://schemas.microsoft.com/office/drawing/2014/main" xmlns="" id="{00000000-0008-0000-0700-000055020000}"/>
            </a:ext>
          </a:extLst>
        </xdr:cNvPr>
        <xdr:cNvSpPr txBox="1"/>
      </xdr:nvSpPr>
      <xdr:spPr>
        <a:xfrm>
          <a:off x="16370300" y="978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17392</xdr:rowOff>
    </xdr:from>
    <xdr:to>
      <xdr:col>81</xdr:col>
      <xdr:colOff>101600</xdr:colOff>
      <xdr:row>57</xdr:row>
      <xdr:rowOff>118992</xdr:rowOff>
    </xdr:to>
    <xdr:sp macro="" textlink="">
      <xdr:nvSpPr>
        <xdr:cNvPr id="598" name="楕円 597">
          <a:extLst>
            <a:ext uri="{FF2B5EF4-FFF2-40B4-BE49-F238E27FC236}">
              <a16:creationId xmlns:a16="http://schemas.microsoft.com/office/drawing/2014/main" xmlns="" id="{00000000-0008-0000-0700-000056020000}"/>
            </a:ext>
          </a:extLst>
        </xdr:cNvPr>
        <xdr:cNvSpPr/>
      </xdr:nvSpPr>
      <xdr:spPr>
        <a:xfrm>
          <a:off x="15430500" y="979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110119</xdr:rowOff>
    </xdr:from>
    <xdr:ext cx="599010"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5181795" y="98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22583</xdr:rowOff>
    </xdr:from>
    <xdr:to>
      <xdr:col>76</xdr:col>
      <xdr:colOff>165100</xdr:colOff>
      <xdr:row>57</xdr:row>
      <xdr:rowOff>124183</xdr:rowOff>
    </xdr:to>
    <xdr:sp macro="" textlink="">
      <xdr:nvSpPr>
        <xdr:cNvPr id="600" name="楕円 599">
          <a:extLst>
            <a:ext uri="{FF2B5EF4-FFF2-40B4-BE49-F238E27FC236}">
              <a16:creationId xmlns:a16="http://schemas.microsoft.com/office/drawing/2014/main" xmlns="" id="{00000000-0008-0000-0700-000058020000}"/>
            </a:ext>
          </a:extLst>
        </xdr:cNvPr>
        <xdr:cNvSpPr/>
      </xdr:nvSpPr>
      <xdr:spPr>
        <a:xfrm>
          <a:off x="14541500" y="979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115310</xdr:rowOff>
    </xdr:from>
    <xdr:ext cx="599010"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4292795" y="988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45356</xdr:rowOff>
    </xdr:from>
    <xdr:to>
      <xdr:col>72</xdr:col>
      <xdr:colOff>38100</xdr:colOff>
      <xdr:row>57</xdr:row>
      <xdr:rowOff>146956</xdr:rowOff>
    </xdr:to>
    <xdr:sp macro="" textlink="">
      <xdr:nvSpPr>
        <xdr:cNvPr id="602" name="楕円 601">
          <a:extLst>
            <a:ext uri="{FF2B5EF4-FFF2-40B4-BE49-F238E27FC236}">
              <a16:creationId xmlns:a16="http://schemas.microsoft.com/office/drawing/2014/main" xmlns="" id="{00000000-0008-0000-0700-00005A020000}"/>
            </a:ext>
          </a:extLst>
        </xdr:cNvPr>
        <xdr:cNvSpPr/>
      </xdr:nvSpPr>
      <xdr:spPr>
        <a:xfrm>
          <a:off x="13652500" y="981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138083</xdr:rowOff>
    </xdr:from>
    <xdr:ext cx="534377" cy="259045"/>
    <xdr:sp macro="" textlink="">
      <xdr:nvSpPr>
        <xdr:cNvPr id="603" name="テキスト ボックス 602">
          <a:extLst>
            <a:ext uri="{FF2B5EF4-FFF2-40B4-BE49-F238E27FC236}">
              <a16:creationId xmlns:a16="http://schemas.microsoft.com/office/drawing/2014/main" xmlns="" id="{00000000-0008-0000-0700-00005B020000}"/>
            </a:ext>
          </a:extLst>
        </xdr:cNvPr>
        <xdr:cNvSpPr txBox="1"/>
      </xdr:nvSpPr>
      <xdr:spPr>
        <a:xfrm>
          <a:off x="13436111" y="991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23749</xdr:rowOff>
    </xdr:from>
    <xdr:to>
      <xdr:col>67</xdr:col>
      <xdr:colOff>101600</xdr:colOff>
      <xdr:row>57</xdr:row>
      <xdr:rowOff>125349</xdr:rowOff>
    </xdr:to>
    <xdr:sp macro="" textlink="">
      <xdr:nvSpPr>
        <xdr:cNvPr id="604" name="楕円 603">
          <a:extLst>
            <a:ext uri="{FF2B5EF4-FFF2-40B4-BE49-F238E27FC236}">
              <a16:creationId xmlns:a16="http://schemas.microsoft.com/office/drawing/2014/main" xmlns="" id="{00000000-0008-0000-0700-00005C020000}"/>
            </a:ext>
          </a:extLst>
        </xdr:cNvPr>
        <xdr:cNvSpPr/>
      </xdr:nvSpPr>
      <xdr:spPr>
        <a:xfrm>
          <a:off x="12763500" y="979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116476</xdr:rowOff>
    </xdr:from>
    <xdr:ext cx="599010"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2514795" y="9889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xmlns=""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xmlns=""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xmlns="" id="{00000000-0008-0000-07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xmlns="" id="{00000000-0008-0000-07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a:extLst>
            <a:ext uri="{FF2B5EF4-FFF2-40B4-BE49-F238E27FC236}">
              <a16:creationId xmlns:a16="http://schemas.microsoft.com/office/drawing/2014/main" xmlns="" id="{00000000-0008-0000-0700-000071020000}"/>
            </a:ext>
          </a:extLst>
        </xdr:cNvPr>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a:extLst>
            <a:ext uri="{FF2B5EF4-FFF2-40B4-BE49-F238E27FC236}">
              <a16:creationId xmlns:a16="http://schemas.microsoft.com/office/drawing/2014/main" xmlns="" id="{00000000-0008-0000-0700-00007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xmlns=""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a:extLst>
            <a:ext uri="{FF2B5EF4-FFF2-40B4-BE49-F238E27FC236}">
              <a16:creationId xmlns:a16="http://schemas.microsoft.com/office/drawing/2014/main" xmlns="" id="{00000000-0008-0000-0700-000078020000}"/>
            </a:ext>
          </a:extLst>
        </xdr:cNvPr>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a:extLst>
            <a:ext uri="{FF2B5EF4-FFF2-40B4-BE49-F238E27FC236}">
              <a16:creationId xmlns:a16="http://schemas.microsoft.com/office/drawing/2014/main" xmlns="" id="{00000000-0008-0000-0700-00007A020000}"/>
            </a:ext>
          </a:extLst>
        </xdr:cNvPr>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110903</xdr:rowOff>
    </xdr:from>
    <xdr:to>
      <xdr:col>85</xdr:col>
      <xdr:colOff>127000</xdr:colOff>
      <xdr:row>79</xdr:row>
      <xdr:rowOff>47510</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flipV="1">
          <a:off x="15481300" y="13484003"/>
          <a:ext cx="838200" cy="10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1415</xdr:rowOff>
    </xdr:from>
    <xdr:ext cx="534377" cy="259045"/>
    <xdr:sp macro="" textlink="">
      <xdr:nvSpPr>
        <xdr:cNvPr id="637" name="災害復旧費平均値テキスト">
          <a:extLst>
            <a:ext uri="{FF2B5EF4-FFF2-40B4-BE49-F238E27FC236}">
              <a16:creationId xmlns:a16="http://schemas.microsoft.com/office/drawing/2014/main" xmlns="" id="{00000000-0008-0000-0700-00007D020000}"/>
            </a:ext>
          </a:extLst>
        </xdr:cNvPr>
        <xdr:cNvSpPr txBox="1"/>
      </xdr:nvSpPr>
      <xdr:spPr>
        <a:xfrm>
          <a:off x="16370300" y="13545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a:extLst>
            <a:ext uri="{FF2B5EF4-FFF2-40B4-BE49-F238E27FC236}">
              <a16:creationId xmlns:a16="http://schemas.microsoft.com/office/drawing/2014/main" xmlns="" id="{00000000-0008-0000-0700-00007E020000}"/>
            </a:ext>
          </a:extLst>
        </xdr:cNvPr>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47510</xdr:rowOff>
    </xdr:from>
    <xdr:to>
      <xdr:col>81</xdr:col>
      <xdr:colOff>50800</xdr:colOff>
      <xdr:row>79</xdr:row>
      <xdr:rowOff>56297</xdr:rowOff>
    </xdr:to>
    <xdr:cxnSp macro="">
      <xdr:nvCxnSpPr>
        <xdr:cNvPr id="639" name="直線コネクタ 638">
          <a:extLst>
            <a:ext uri="{FF2B5EF4-FFF2-40B4-BE49-F238E27FC236}">
              <a16:creationId xmlns:a16="http://schemas.microsoft.com/office/drawing/2014/main" xmlns="" id="{00000000-0008-0000-0700-00007F020000}"/>
            </a:ext>
          </a:extLst>
        </xdr:cNvPr>
        <xdr:cNvCxnSpPr/>
      </xdr:nvCxnSpPr>
      <xdr:spPr>
        <a:xfrm flipV="1">
          <a:off x="14592300" y="13592060"/>
          <a:ext cx="889000" cy="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a:extLst>
            <a:ext uri="{FF2B5EF4-FFF2-40B4-BE49-F238E27FC236}">
              <a16:creationId xmlns:a16="http://schemas.microsoft.com/office/drawing/2014/main" xmlns="" id="{00000000-0008-0000-0700-000080020000}"/>
            </a:ext>
          </a:extLst>
        </xdr:cNvPr>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119921</xdr:rowOff>
    </xdr:from>
    <xdr:ext cx="534377"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5214111" y="1366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56297</xdr:rowOff>
    </xdr:from>
    <xdr:to>
      <xdr:col>76</xdr:col>
      <xdr:colOff>114300</xdr:colOff>
      <xdr:row>79</xdr:row>
      <xdr:rowOff>84727</xdr:rowOff>
    </xdr:to>
    <xdr:cxnSp macro="">
      <xdr:nvCxnSpPr>
        <xdr:cNvPr id="642" name="直線コネクタ 641">
          <a:extLst>
            <a:ext uri="{FF2B5EF4-FFF2-40B4-BE49-F238E27FC236}">
              <a16:creationId xmlns:a16="http://schemas.microsoft.com/office/drawing/2014/main" xmlns="" id="{00000000-0008-0000-0700-000082020000}"/>
            </a:ext>
          </a:extLst>
        </xdr:cNvPr>
        <xdr:cNvCxnSpPr/>
      </xdr:nvCxnSpPr>
      <xdr:spPr>
        <a:xfrm flipV="1">
          <a:off x="13703300" y="13600847"/>
          <a:ext cx="889000" cy="2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a:extLst>
            <a:ext uri="{FF2B5EF4-FFF2-40B4-BE49-F238E27FC236}">
              <a16:creationId xmlns:a16="http://schemas.microsoft.com/office/drawing/2014/main" xmlns="" id="{00000000-0008-0000-0700-000083020000}"/>
            </a:ext>
          </a:extLst>
        </xdr:cNvPr>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122358</xdr:rowOff>
    </xdr:from>
    <xdr:ext cx="534377"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4325111" y="1366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84727</xdr:rowOff>
    </xdr:from>
    <xdr:to>
      <xdr:col>71</xdr:col>
      <xdr:colOff>177800</xdr:colOff>
      <xdr:row>79</xdr:row>
      <xdr:rowOff>98568</xdr:rowOff>
    </xdr:to>
    <xdr:cxnSp macro="">
      <xdr:nvCxnSpPr>
        <xdr:cNvPr id="645" name="直線コネクタ 644">
          <a:extLst>
            <a:ext uri="{FF2B5EF4-FFF2-40B4-BE49-F238E27FC236}">
              <a16:creationId xmlns:a16="http://schemas.microsoft.com/office/drawing/2014/main" xmlns="" id="{00000000-0008-0000-0700-000085020000}"/>
            </a:ext>
          </a:extLst>
        </xdr:cNvPr>
        <xdr:cNvCxnSpPr/>
      </xdr:nvCxnSpPr>
      <xdr:spPr>
        <a:xfrm flipV="1">
          <a:off x="12814300" y="13629277"/>
          <a:ext cx="889000" cy="1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a:extLst>
            <a:ext uri="{FF2B5EF4-FFF2-40B4-BE49-F238E27FC236}">
              <a16:creationId xmlns:a16="http://schemas.microsoft.com/office/drawing/2014/main" xmlns="" id="{00000000-0008-0000-0700-000086020000}"/>
            </a:ext>
          </a:extLst>
        </xdr:cNvPr>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a:extLst>
            <a:ext uri="{FF2B5EF4-FFF2-40B4-BE49-F238E27FC236}">
              <a16:creationId xmlns:a16="http://schemas.microsoft.com/office/drawing/2014/main" xmlns="" id="{00000000-0008-0000-0700-000088020000}"/>
            </a:ext>
          </a:extLst>
        </xdr:cNvPr>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150384</xdr:rowOff>
    </xdr:from>
    <xdr:ext cx="534377"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2547111" y="133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60103</xdr:rowOff>
    </xdr:from>
    <xdr:to>
      <xdr:col>85</xdr:col>
      <xdr:colOff>177800</xdr:colOff>
      <xdr:row>78</xdr:row>
      <xdr:rowOff>161703</xdr:rowOff>
    </xdr:to>
    <xdr:sp macro="" textlink="">
      <xdr:nvSpPr>
        <xdr:cNvPr id="655" name="楕円 654">
          <a:extLst>
            <a:ext uri="{FF2B5EF4-FFF2-40B4-BE49-F238E27FC236}">
              <a16:creationId xmlns:a16="http://schemas.microsoft.com/office/drawing/2014/main" xmlns="" id="{00000000-0008-0000-0700-00008F020000}"/>
            </a:ext>
          </a:extLst>
        </xdr:cNvPr>
        <xdr:cNvSpPr/>
      </xdr:nvSpPr>
      <xdr:spPr>
        <a:xfrm>
          <a:off x="16268700" y="1343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82980</xdr:rowOff>
    </xdr:from>
    <xdr:ext cx="599010" cy="259045"/>
    <xdr:sp macro="" textlink="">
      <xdr:nvSpPr>
        <xdr:cNvPr id="656" name="災害復旧費該当値テキスト">
          <a:extLst>
            <a:ext uri="{FF2B5EF4-FFF2-40B4-BE49-F238E27FC236}">
              <a16:creationId xmlns:a16="http://schemas.microsoft.com/office/drawing/2014/main" xmlns="" id="{00000000-0008-0000-0700-000090020000}"/>
            </a:ext>
          </a:extLst>
        </xdr:cNvPr>
        <xdr:cNvSpPr txBox="1"/>
      </xdr:nvSpPr>
      <xdr:spPr>
        <a:xfrm>
          <a:off x="16370300" y="13284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168160</xdr:rowOff>
    </xdr:from>
    <xdr:to>
      <xdr:col>81</xdr:col>
      <xdr:colOff>101600</xdr:colOff>
      <xdr:row>79</xdr:row>
      <xdr:rowOff>98310</xdr:rowOff>
    </xdr:to>
    <xdr:sp macro="" textlink="">
      <xdr:nvSpPr>
        <xdr:cNvPr id="657" name="楕円 656">
          <a:extLst>
            <a:ext uri="{FF2B5EF4-FFF2-40B4-BE49-F238E27FC236}">
              <a16:creationId xmlns:a16="http://schemas.microsoft.com/office/drawing/2014/main" xmlns="" id="{00000000-0008-0000-0700-000091020000}"/>
            </a:ext>
          </a:extLst>
        </xdr:cNvPr>
        <xdr:cNvSpPr/>
      </xdr:nvSpPr>
      <xdr:spPr>
        <a:xfrm>
          <a:off x="15430500" y="1354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114837</xdr:rowOff>
    </xdr:from>
    <xdr:ext cx="534377"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5214111" y="1331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5497</xdr:rowOff>
    </xdr:from>
    <xdr:to>
      <xdr:col>76</xdr:col>
      <xdr:colOff>165100</xdr:colOff>
      <xdr:row>79</xdr:row>
      <xdr:rowOff>107097</xdr:rowOff>
    </xdr:to>
    <xdr:sp macro="" textlink="">
      <xdr:nvSpPr>
        <xdr:cNvPr id="659" name="楕円 658">
          <a:extLst>
            <a:ext uri="{FF2B5EF4-FFF2-40B4-BE49-F238E27FC236}">
              <a16:creationId xmlns:a16="http://schemas.microsoft.com/office/drawing/2014/main" xmlns="" id="{00000000-0008-0000-0700-000093020000}"/>
            </a:ext>
          </a:extLst>
        </xdr:cNvPr>
        <xdr:cNvSpPr/>
      </xdr:nvSpPr>
      <xdr:spPr>
        <a:xfrm>
          <a:off x="14541500" y="1355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123624</xdr:rowOff>
    </xdr:from>
    <xdr:ext cx="534377" cy="259045"/>
    <xdr:sp macro="" textlink="">
      <xdr:nvSpPr>
        <xdr:cNvPr id="660" name="テキスト ボックス 659">
          <a:extLst>
            <a:ext uri="{FF2B5EF4-FFF2-40B4-BE49-F238E27FC236}">
              <a16:creationId xmlns:a16="http://schemas.microsoft.com/office/drawing/2014/main" xmlns="" id="{00000000-0008-0000-0700-000094020000}"/>
            </a:ext>
          </a:extLst>
        </xdr:cNvPr>
        <xdr:cNvSpPr txBox="1"/>
      </xdr:nvSpPr>
      <xdr:spPr>
        <a:xfrm>
          <a:off x="14325111" y="1332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33927</xdr:rowOff>
    </xdr:from>
    <xdr:to>
      <xdr:col>72</xdr:col>
      <xdr:colOff>38100</xdr:colOff>
      <xdr:row>79</xdr:row>
      <xdr:rowOff>135527</xdr:rowOff>
    </xdr:to>
    <xdr:sp macro="" textlink="">
      <xdr:nvSpPr>
        <xdr:cNvPr id="661" name="楕円 660">
          <a:extLst>
            <a:ext uri="{FF2B5EF4-FFF2-40B4-BE49-F238E27FC236}">
              <a16:creationId xmlns:a16="http://schemas.microsoft.com/office/drawing/2014/main" xmlns="" id="{00000000-0008-0000-0700-000095020000}"/>
            </a:ext>
          </a:extLst>
        </xdr:cNvPr>
        <xdr:cNvSpPr/>
      </xdr:nvSpPr>
      <xdr:spPr>
        <a:xfrm>
          <a:off x="13652500" y="1357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126654</xdr:rowOff>
    </xdr:from>
    <xdr:ext cx="534377"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3436111" y="1367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47768</xdr:rowOff>
    </xdr:from>
    <xdr:to>
      <xdr:col>67</xdr:col>
      <xdr:colOff>101600</xdr:colOff>
      <xdr:row>79</xdr:row>
      <xdr:rowOff>149368</xdr:rowOff>
    </xdr:to>
    <xdr:sp macro="" textlink="">
      <xdr:nvSpPr>
        <xdr:cNvPr id="663" name="楕円 662">
          <a:extLst>
            <a:ext uri="{FF2B5EF4-FFF2-40B4-BE49-F238E27FC236}">
              <a16:creationId xmlns:a16="http://schemas.microsoft.com/office/drawing/2014/main" xmlns="" id="{00000000-0008-0000-0700-000097020000}"/>
            </a:ext>
          </a:extLst>
        </xdr:cNvPr>
        <xdr:cNvSpPr/>
      </xdr:nvSpPr>
      <xdr:spPr>
        <a:xfrm>
          <a:off x="12763500" y="1359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140495</xdr:rowOff>
    </xdr:from>
    <xdr:ext cx="378565" cy="259045"/>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2625017" y="13685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xmlns=""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xmlns=""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xmlns=""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xmlns=""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xmlns=""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a:extLst>
            <a:ext uri="{FF2B5EF4-FFF2-40B4-BE49-F238E27FC236}">
              <a16:creationId xmlns:a16="http://schemas.microsoft.com/office/drawing/2014/main" xmlns="" id="{00000000-0008-0000-0700-0000A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xmlns=""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a:extLst>
            <a:ext uri="{FF2B5EF4-FFF2-40B4-BE49-F238E27FC236}">
              <a16:creationId xmlns:a16="http://schemas.microsoft.com/office/drawing/2014/main" xmlns="" id="{00000000-0008-0000-0700-0000B1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a:extLst>
            <a:ext uri="{FF2B5EF4-FFF2-40B4-BE49-F238E27FC236}">
              <a16:creationId xmlns:a16="http://schemas.microsoft.com/office/drawing/2014/main" xmlns="" id="{00000000-0008-0000-0700-0000B3020000}"/>
            </a:ext>
          </a:extLst>
        </xdr:cNvPr>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122901</xdr:rowOff>
    </xdr:from>
    <xdr:to>
      <xdr:col>85</xdr:col>
      <xdr:colOff>127000</xdr:colOff>
      <xdr:row>97</xdr:row>
      <xdr:rowOff>143821</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flipV="1">
          <a:off x="15481300" y="16753551"/>
          <a:ext cx="838200" cy="2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81811</xdr:rowOff>
    </xdr:from>
    <xdr:ext cx="599010" cy="259045"/>
    <xdr:sp macro="" textlink="">
      <xdr:nvSpPr>
        <xdr:cNvPr id="694" name="公債費平均値テキスト">
          <a:extLst>
            <a:ext uri="{FF2B5EF4-FFF2-40B4-BE49-F238E27FC236}">
              <a16:creationId xmlns:a16="http://schemas.microsoft.com/office/drawing/2014/main" xmlns="" id="{00000000-0008-0000-0700-0000B6020000}"/>
            </a:ext>
          </a:extLst>
        </xdr:cNvPr>
        <xdr:cNvSpPr txBox="1"/>
      </xdr:nvSpPr>
      <xdr:spPr>
        <a:xfrm>
          <a:off x="16370300" y="16541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a:extLst>
            <a:ext uri="{FF2B5EF4-FFF2-40B4-BE49-F238E27FC236}">
              <a16:creationId xmlns:a16="http://schemas.microsoft.com/office/drawing/2014/main" xmlns="" id="{00000000-0008-0000-0700-0000B7020000}"/>
            </a:ext>
          </a:extLst>
        </xdr:cNvPr>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73113</xdr:rowOff>
    </xdr:from>
    <xdr:to>
      <xdr:col>81</xdr:col>
      <xdr:colOff>50800</xdr:colOff>
      <xdr:row>97</xdr:row>
      <xdr:rowOff>143821</xdr:rowOff>
    </xdr:to>
    <xdr:cxnSp macro="">
      <xdr:nvCxnSpPr>
        <xdr:cNvPr id="696" name="直線コネクタ 695">
          <a:extLst>
            <a:ext uri="{FF2B5EF4-FFF2-40B4-BE49-F238E27FC236}">
              <a16:creationId xmlns:a16="http://schemas.microsoft.com/office/drawing/2014/main" xmlns="" id="{00000000-0008-0000-0700-0000B8020000}"/>
            </a:ext>
          </a:extLst>
        </xdr:cNvPr>
        <xdr:cNvCxnSpPr/>
      </xdr:nvCxnSpPr>
      <xdr:spPr>
        <a:xfrm>
          <a:off x="14592300" y="16703763"/>
          <a:ext cx="889000" cy="7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a:extLst>
            <a:ext uri="{FF2B5EF4-FFF2-40B4-BE49-F238E27FC236}">
              <a16:creationId xmlns:a16="http://schemas.microsoft.com/office/drawing/2014/main" xmlns="" id="{00000000-0008-0000-0700-0000B9020000}"/>
            </a:ext>
          </a:extLst>
        </xdr:cNvPr>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9526</xdr:rowOff>
    </xdr:from>
    <xdr:ext cx="599010"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5181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73113</xdr:rowOff>
    </xdr:from>
    <xdr:to>
      <xdr:col>76</xdr:col>
      <xdr:colOff>114300</xdr:colOff>
      <xdr:row>97</xdr:row>
      <xdr:rowOff>152879</xdr:rowOff>
    </xdr:to>
    <xdr:cxnSp macro="">
      <xdr:nvCxnSpPr>
        <xdr:cNvPr id="699" name="直線コネクタ 698">
          <a:extLst>
            <a:ext uri="{FF2B5EF4-FFF2-40B4-BE49-F238E27FC236}">
              <a16:creationId xmlns:a16="http://schemas.microsoft.com/office/drawing/2014/main" xmlns="" id="{00000000-0008-0000-0700-0000BB020000}"/>
            </a:ext>
          </a:extLst>
        </xdr:cNvPr>
        <xdr:cNvCxnSpPr/>
      </xdr:nvCxnSpPr>
      <xdr:spPr>
        <a:xfrm flipV="1">
          <a:off x="13703300" y="16703763"/>
          <a:ext cx="889000" cy="7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a:extLst>
            <a:ext uri="{FF2B5EF4-FFF2-40B4-BE49-F238E27FC236}">
              <a16:creationId xmlns:a16="http://schemas.microsoft.com/office/drawing/2014/main" xmlns="" id="{00000000-0008-0000-0700-0000BC020000}"/>
            </a:ext>
          </a:extLst>
        </xdr:cNvPr>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146438</xdr:rowOff>
    </xdr:from>
    <xdr:ext cx="599010"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4292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152879</xdr:rowOff>
    </xdr:from>
    <xdr:to>
      <xdr:col>71</xdr:col>
      <xdr:colOff>177800</xdr:colOff>
      <xdr:row>98</xdr:row>
      <xdr:rowOff>9652</xdr:rowOff>
    </xdr:to>
    <xdr:cxnSp macro="">
      <xdr:nvCxnSpPr>
        <xdr:cNvPr id="702" name="直線コネクタ 701">
          <a:extLst>
            <a:ext uri="{FF2B5EF4-FFF2-40B4-BE49-F238E27FC236}">
              <a16:creationId xmlns:a16="http://schemas.microsoft.com/office/drawing/2014/main" xmlns="" id="{00000000-0008-0000-0700-0000BE020000}"/>
            </a:ext>
          </a:extLst>
        </xdr:cNvPr>
        <xdr:cNvCxnSpPr/>
      </xdr:nvCxnSpPr>
      <xdr:spPr>
        <a:xfrm flipV="1">
          <a:off x="12814300" y="16783529"/>
          <a:ext cx="889000" cy="2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a:extLst>
            <a:ext uri="{FF2B5EF4-FFF2-40B4-BE49-F238E27FC236}">
              <a16:creationId xmlns:a16="http://schemas.microsoft.com/office/drawing/2014/main" xmlns="" id="{00000000-0008-0000-0700-0000BF020000}"/>
            </a:ext>
          </a:extLst>
        </xdr:cNvPr>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4709</xdr:rowOff>
    </xdr:from>
    <xdr:ext cx="599010"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3403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a:extLst>
            <a:ext uri="{FF2B5EF4-FFF2-40B4-BE49-F238E27FC236}">
              <a16:creationId xmlns:a16="http://schemas.microsoft.com/office/drawing/2014/main" xmlns="" id="{00000000-0008-0000-0700-0000C1020000}"/>
            </a:ext>
          </a:extLst>
        </xdr:cNvPr>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4593</xdr:rowOff>
    </xdr:from>
    <xdr:ext cx="599010"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2514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72101</xdr:rowOff>
    </xdr:from>
    <xdr:to>
      <xdr:col>85</xdr:col>
      <xdr:colOff>177800</xdr:colOff>
      <xdr:row>98</xdr:row>
      <xdr:rowOff>2251</xdr:rowOff>
    </xdr:to>
    <xdr:sp macro="" textlink="">
      <xdr:nvSpPr>
        <xdr:cNvPr id="712" name="楕円 711">
          <a:extLst>
            <a:ext uri="{FF2B5EF4-FFF2-40B4-BE49-F238E27FC236}">
              <a16:creationId xmlns:a16="http://schemas.microsoft.com/office/drawing/2014/main" xmlns="" id="{00000000-0008-0000-0700-0000C8020000}"/>
            </a:ext>
          </a:extLst>
        </xdr:cNvPr>
        <xdr:cNvSpPr/>
      </xdr:nvSpPr>
      <xdr:spPr>
        <a:xfrm>
          <a:off x="16268700" y="167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50528</xdr:rowOff>
    </xdr:from>
    <xdr:ext cx="599010" cy="259045"/>
    <xdr:sp macro="" textlink="">
      <xdr:nvSpPr>
        <xdr:cNvPr id="713" name="公債費該当値テキスト">
          <a:extLst>
            <a:ext uri="{FF2B5EF4-FFF2-40B4-BE49-F238E27FC236}">
              <a16:creationId xmlns:a16="http://schemas.microsoft.com/office/drawing/2014/main" xmlns="" id="{00000000-0008-0000-0700-0000C9020000}"/>
            </a:ext>
          </a:extLst>
        </xdr:cNvPr>
        <xdr:cNvSpPr txBox="1"/>
      </xdr:nvSpPr>
      <xdr:spPr>
        <a:xfrm>
          <a:off x="16370300" y="1668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93021</xdr:rowOff>
    </xdr:from>
    <xdr:to>
      <xdr:col>81</xdr:col>
      <xdr:colOff>101600</xdr:colOff>
      <xdr:row>98</xdr:row>
      <xdr:rowOff>23171</xdr:rowOff>
    </xdr:to>
    <xdr:sp macro="" textlink="">
      <xdr:nvSpPr>
        <xdr:cNvPr id="714" name="楕円 713">
          <a:extLst>
            <a:ext uri="{FF2B5EF4-FFF2-40B4-BE49-F238E27FC236}">
              <a16:creationId xmlns:a16="http://schemas.microsoft.com/office/drawing/2014/main" xmlns="" id="{00000000-0008-0000-0700-0000CA020000}"/>
            </a:ext>
          </a:extLst>
        </xdr:cNvPr>
        <xdr:cNvSpPr/>
      </xdr:nvSpPr>
      <xdr:spPr>
        <a:xfrm>
          <a:off x="15430500" y="1672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14298</xdr:rowOff>
    </xdr:from>
    <xdr:ext cx="599010"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5181795" y="16816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22313</xdr:rowOff>
    </xdr:from>
    <xdr:to>
      <xdr:col>76</xdr:col>
      <xdr:colOff>165100</xdr:colOff>
      <xdr:row>97</xdr:row>
      <xdr:rowOff>123913</xdr:rowOff>
    </xdr:to>
    <xdr:sp macro="" textlink="">
      <xdr:nvSpPr>
        <xdr:cNvPr id="716" name="楕円 715">
          <a:extLst>
            <a:ext uri="{FF2B5EF4-FFF2-40B4-BE49-F238E27FC236}">
              <a16:creationId xmlns:a16="http://schemas.microsoft.com/office/drawing/2014/main" xmlns="" id="{00000000-0008-0000-0700-0000CC020000}"/>
            </a:ext>
          </a:extLst>
        </xdr:cNvPr>
        <xdr:cNvSpPr/>
      </xdr:nvSpPr>
      <xdr:spPr>
        <a:xfrm>
          <a:off x="14541500" y="1665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140440</xdr:rowOff>
    </xdr:from>
    <xdr:ext cx="599010"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4292795" y="1642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102079</xdr:rowOff>
    </xdr:from>
    <xdr:to>
      <xdr:col>72</xdr:col>
      <xdr:colOff>38100</xdr:colOff>
      <xdr:row>98</xdr:row>
      <xdr:rowOff>32229</xdr:rowOff>
    </xdr:to>
    <xdr:sp macro="" textlink="">
      <xdr:nvSpPr>
        <xdr:cNvPr id="718" name="楕円 717">
          <a:extLst>
            <a:ext uri="{FF2B5EF4-FFF2-40B4-BE49-F238E27FC236}">
              <a16:creationId xmlns:a16="http://schemas.microsoft.com/office/drawing/2014/main" xmlns="" id="{00000000-0008-0000-0700-0000CE020000}"/>
            </a:ext>
          </a:extLst>
        </xdr:cNvPr>
        <xdr:cNvSpPr/>
      </xdr:nvSpPr>
      <xdr:spPr>
        <a:xfrm>
          <a:off x="13652500" y="1673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23356</xdr:rowOff>
    </xdr:from>
    <xdr:ext cx="599010"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3403795" y="16825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130302</xdr:rowOff>
    </xdr:from>
    <xdr:to>
      <xdr:col>67</xdr:col>
      <xdr:colOff>101600</xdr:colOff>
      <xdr:row>98</xdr:row>
      <xdr:rowOff>60452</xdr:rowOff>
    </xdr:to>
    <xdr:sp macro="" textlink="">
      <xdr:nvSpPr>
        <xdr:cNvPr id="720" name="楕円 719">
          <a:extLst>
            <a:ext uri="{FF2B5EF4-FFF2-40B4-BE49-F238E27FC236}">
              <a16:creationId xmlns:a16="http://schemas.microsoft.com/office/drawing/2014/main" xmlns="" id="{00000000-0008-0000-0700-0000D0020000}"/>
            </a:ext>
          </a:extLst>
        </xdr:cNvPr>
        <xdr:cNvSpPr/>
      </xdr:nvSpPr>
      <xdr:spPr>
        <a:xfrm>
          <a:off x="12763500" y="1676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51579</xdr:rowOff>
    </xdr:from>
    <xdr:ext cx="599010"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2514795" y="16853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xmlns=""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xmlns=""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xmlns=""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xmlns=""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xmlns=""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xmlns=""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xmlns=""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xmlns=""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xmlns=""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a:extLst>
            <a:ext uri="{FF2B5EF4-FFF2-40B4-BE49-F238E27FC236}">
              <a16:creationId xmlns:a16="http://schemas.microsoft.com/office/drawing/2014/main" xmlns="" id="{00000000-0008-0000-0700-0000E8020000}"/>
            </a:ext>
          </a:extLst>
        </xdr:cNvPr>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a:extLst>
            <a:ext uri="{FF2B5EF4-FFF2-40B4-BE49-F238E27FC236}">
              <a16:creationId xmlns:a16="http://schemas.microsoft.com/office/drawing/2014/main" xmlns="" id="{00000000-0008-0000-0700-0000EA020000}"/>
            </a:ext>
          </a:extLst>
        </xdr:cNvPr>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a:extLst>
            <a:ext uri="{FF2B5EF4-FFF2-40B4-BE49-F238E27FC236}">
              <a16:creationId xmlns:a16="http://schemas.microsoft.com/office/drawing/2014/main" xmlns="" id="{00000000-0008-0000-0700-0000ED020000}"/>
            </a:ext>
          </a:extLst>
        </xdr:cNvPr>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a:extLst>
            <a:ext uri="{FF2B5EF4-FFF2-40B4-BE49-F238E27FC236}">
              <a16:creationId xmlns:a16="http://schemas.microsoft.com/office/drawing/2014/main" xmlns="" id="{00000000-0008-0000-0700-0000EE020000}"/>
            </a:ext>
          </a:extLst>
        </xdr:cNvPr>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xmlns=""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a:extLst>
            <a:ext uri="{FF2B5EF4-FFF2-40B4-BE49-F238E27FC236}">
              <a16:creationId xmlns:a16="http://schemas.microsoft.com/office/drawing/2014/main" xmlns="" id="{00000000-0008-0000-0700-0000F0020000}"/>
            </a:ext>
          </a:extLst>
        </xdr:cNvPr>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xmlns=""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a:extLst>
            <a:ext uri="{FF2B5EF4-FFF2-40B4-BE49-F238E27FC236}">
              <a16:creationId xmlns:a16="http://schemas.microsoft.com/office/drawing/2014/main" xmlns="" id="{00000000-0008-0000-0700-0000F3020000}"/>
            </a:ext>
          </a:extLst>
        </xdr:cNvPr>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xmlns=""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a:extLst>
            <a:ext uri="{FF2B5EF4-FFF2-40B4-BE49-F238E27FC236}">
              <a16:creationId xmlns:a16="http://schemas.microsoft.com/office/drawing/2014/main" xmlns="" id="{00000000-0008-0000-0700-0000F6020000}"/>
            </a:ext>
          </a:extLst>
        </xdr:cNvPr>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a:extLst>
            <a:ext uri="{FF2B5EF4-FFF2-40B4-BE49-F238E27FC236}">
              <a16:creationId xmlns:a16="http://schemas.microsoft.com/office/drawing/2014/main" xmlns="" id="{00000000-0008-0000-0700-0000F8020000}"/>
            </a:ext>
          </a:extLst>
        </xdr:cNvPr>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xmlns=""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a:extLst>
            <a:ext uri="{FF2B5EF4-FFF2-40B4-BE49-F238E27FC236}">
              <a16:creationId xmlns:a16="http://schemas.microsoft.com/office/drawing/2014/main" xmlns="" id="{00000000-0008-0000-0700-000000030000}"/>
            </a:ext>
          </a:extLst>
        </xdr:cNvPr>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xmlns=""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xmlns=""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xmlns=""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xmlns=""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xmlns=""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xmlns=""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xmlns=""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xmlns=""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a:extLst>
            <a:ext uri="{FF2B5EF4-FFF2-40B4-BE49-F238E27FC236}">
              <a16:creationId xmlns:a16="http://schemas.microsoft.com/office/drawing/2014/main" xmlns="" id="{00000000-0008-0000-0700-000013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a:extLst>
            <a:ext uri="{FF2B5EF4-FFF2-40B4-BE49-F238E27FC236}">
              <a16:creationId xmlns:a16="http://schemas.microsoft.com/office/drawing/2014/main" xmlns="" id="{00000000-0008-0000-0700-000014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a:extLst>
            <a:ext uri="{FF2B5EF4-FFF2-40B4-BE49-F238E27FC236}">
              <a16:creationId xmlns:a16="http://schemas.microsoft.com/office/drawing/2014/main" xmlns="" id="{00000000-0008-0000-0700-000016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a:extLst>
            <a:ext uri="{FF2B5EF4-FFF2-40B4-BE49-F238E27FC236}">
              <a16:creationId xmlns:a16="http://schemas.microsoft.com/office/drawing/2014/main" xmlns="" id="{00000000-0008-0000-0700-000018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a:extLst>
            <a:ext uri="{FF2B5EF4-FFF2-40B4-BE49-F238E27FC236}">
              <a16:creationId xmlns:a16="http://schemas.microsoft.com/office/drawing/2014/main" xmlns="" id="{00000000-0008-0000-0700-00001A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a:extLst>
            <a:ext uri="{FF2B5EF4-FFF2-40B4-BE49-F238E27FC236}">
              <a16:creationId xmlns:a16="http://schemas.microsoft.com/office/drawing/2014/main" xmlns="" id="{00000000-0008-0000-0700-00001C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xmlns=""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a:extLst>
            <a:ext uri="{FF2B5EF4-FFF2-40B4-BE49-F238E27FC236}">
              <a16:creationId xmlns:a16="http://schemas.microsoft.com/office/drawing/2014/main" xmlns="" id="{00000000-0008-0000-0700-00001F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a:extLst>
            <a:ext uri="{FF2B5EF4-FFF2-40B4-BE49-F238E27FC236}">
              <a16:creationId xmlns:a16="http://schemas.microsoft.com/office/drawing/2014/main" xmlns="" id="{00000000-0008-0000-0700-000021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a:extLst>
            <a:ext uri="{FF2B5EF4-FFF2-40B4-BE49-F238E27FC236}">
              <a16:creationId xmlns:a16="http://schemas.microsoft.com/office/drawing/2014/main" xmlns="" id="{00000000-0008-0000-0700-00002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a:extLst>
            <a:ext uri="{FF2B5EF4-FFF2-40B4-BE49-F238E27FC236}">
              <a16:creationId xmlns:a16="http://schemas.microsoft.com/office/drawing/2014/main" xmlns="" id="{00000000-0008-0000-0700-000023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a:extLst>
            <a:ext uri="{FF2B5EF4-FFF2-40B4-BE49-F238E27FC236}">
              <a16:creationId xmlns:a16="http://schemas.microsoft.com/office/drawing/2014/main" xmlns="" id="{00000000-0008-0000-0700-000024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a:extLst>
            <a:ext uri="{FF2B5EF4-FFF2-40B4-BE49-F238E27FC236}">
              <a16:creationId xmlns:a16="http://schemas.microsoft.com/office/drawing/2014/main" xmlns="" id="{00000000-0008-0000-0700-000025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a:extLst>
            <a:ext uri="{FF2B5EF4-FFF2-40B4-BE49-F238E27FC236}">
              <a16:creationId xmlns:a16="http://schemas.microsoft.com/office/drawing/2014/main" xmlns="" id="{00000000-0008-0000-0700-000026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a:extLst>
            <a:ext uri="{FF2B5EF4-FFF2-40B4-BE49-F238E27FC236}">
              <a16:creationId xmlns:a16="http://schemas.microsoft.com/office/drawing/2014/main" xmlns="" id="{00000000-0008-0000-0700-000027030000}"/>
            </a:ext>
          </a:extLst>
        </xdr:cNvPr>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a:extLst>
            <a:ext uri="{FF2B5EF4-FFF2-40B4-BE49-F238E27FC236}">
              <a16:creationId xmlns:a16="http://schemas.microsoft.com/office/drawing/2014/main" xmlns="" id="{00000000-0008-0000-0700-000029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a:extLst>
            <a:ext uri="{FF2B5EF4-FFF2-40B4-BE49-F238E27FC236}">
              <a16:creationId xmlns:a16="http://schemas.microsoft.com/office/drawing/2014/main" xmlns="" id="{00000000-0008-0000-0700-00002A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a:extLst>
            <a:ext uri="{FF2B5EF4-FFF2-40B4-BE49-F238E27FC236}">
              <a16:creationId xmlns:a16="http://schemas.microsoft.com/office/drawing/2014/main" xmlns="" id="{00000000-0008-0000-0700-00002C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a:extLst>
            <a:ext uri="{FF2B5EF4-FFF2-40B4-BE49-F238E27FC236}">
              <a16:creationId xmlns:a16="http://schemas.microsoft.com/office/drawing/2014/main" xmlns="" id="{00000000-0008-0000-0700-00002D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a:extLst>
            <a:ext uri="{FF2B5EF4-FFF2-40B4-BE49-F238E27FC236}">
              <a16:creationId xmlns:a16="http://schemas.microsoft.com/office/drawing/2014/main" xmlns="" id="{00000000-0008-0000-0700-00002F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a:extLst>
            <a:ext uri="{FF2B5EF4-FFF2-40B4-BE49-F238E27FC236}">
              <a16:creationId xmlns:a16="http://schemas.microsoft.com/office/drawing/2014/main" xmlns="" id="{00000000-0008-0000-0700-000036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a:extLst>
            <a:ext uri="{FF2B5EF4-FFF2-40B4-BE49-F238E27FC236}">
              <a16:creationId xmlns:a16="http://schemas.microsoft.com/office/drawing/2014/main" xmlns="" id="{00000000-0008-0000-0700-000037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a:extLst>
            <a:ext uri="{FF2B5EF4-FFF2-40B4-BE49-F238E27FC236}">
              <a16:creationId xmlns:a16="http://schemas.microsoft.com/office/drawing/2014/main" xmlns="" id="{00000000-0008-0000-0700-000038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a:extLst>
            <a:ext uri="{FF2B5EF4-FFF2-40B4-BE49-F238E27FC236}">
              <a16:creationId xmlns:a16="http://schemas.microsoft.com/office/drawing/2014/main" xmlns="" id="{00000000-0008-0000-0700-00003A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xmlns="" id="{00000000-0008-0000-0700-00003B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a:extLst>
            <a:ext uri="{FF2B5EF4-FFF2-40B4-BE49-F238E27FC236}">
              <a16:creationId xmlns:a16="http://schemas.microsoft.com/office/drawing/2014/main" xmlns="" id="{00000000-0008-0000-0700-00003C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a:extLst>
            <a:ext uri="{FF2B5EF4-FFF2-40B4-BE49-F238E27FC236}">
              <a16:creationId xmlns:a16="http://schemas.microsoft.com/office/drawing/2014/main" xmlns="" id="{00000000-0008-0000-0700-00003D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a:extLst>
            <a:ext uri="{FF2B5EF4-FFF2-40B4-BE49-F238E27FC236}">
              <a16:creationId xmlns:a16="http://schemas.microsoft.com/office/drawing/2014/main" xmlns="" id="{00000000-0008-0000-0700-00003E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a:extLst>
            <a:ext uri="{FF2B5EF4-FFF2-40B4-BE49-F238E27FC236}">
              <a16:creationId xmlns:a16="http://schemas.microsoft.com/office/drawing/2014/main" xmlns="" id="{00000000-0008-0000-0700-00003F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xmlns=""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xmlns=""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xmlns=""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175,379</a:t>
          </a:r>
          <a:r>
            <a:rPr kumimoji="1" lang="ja-JP" altLang="en-US" sz="1300">
              <a:latin typeface="ＭＳ Ｐゴシック" panose="020B0600070205080204" pitchFamily="50" charset="-128"/>
              <a:ea typeface="ＭＳ Ｐゴシック" panose="020B0600070205080204" pitchFamily="50" charset="-128"/>
            </a:rPr>
            <a:t>円となってお</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り、類似団体平均を上回っている。これは、本村が全国屈指の豪雪地帯であるため、多額の村道除排雪経費を要していることによるものであるが、令和元年度は記録的少雪により前年度から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23,447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円減少している。衛生費は、へき地診療所特別会計分が含まれているため、住民一人当たり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129,023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円と類似団体平均を上回っている。総務費は、ふるさと納税増加に伴うふるさと大蔵村応援基金への積立金が大幅な増加となったことから、住民一人当たり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289,559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85,011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円の増加となった。災害復旧費は、平成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月豪雨により村内で公共土木施設や農業施設等で大きな被害が発生したことにより、住民一人当たり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146,454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99,265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円の大幅増となっている。公債費は、平成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年度に繰上償還を行ったことにより平成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年度は減となったが、令和元年度では前年度と比較し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10,981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138,818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円となった。今後についても平成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年度大規模事業の償還が控えており年々増加していくと見込んでいる。消防費は、平成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年度から着手している肘折地区防災拠点施設整備事業により、前年度に比べ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28,584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円増加の住民一人当たり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81,270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円と類似団体平均を大きく上回る結果となった。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山形県大蔵村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財政調整基金残高は、平成</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年度以降の景気浮揚対策や再生可能エネルギー利用対策等により基金の取り崩しを実施したため平成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年度までは減少となった。平成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以降は、適切な財源の確保と歳出の精査により、財政調整基金の取り崩しを回避しており、横ばいとなっている。財政基盤の弱い本村ではあるが、地方交付税の動向によって財政運営が左右されることのないよう、行政運営の効率化や中長期的な財政計画のもとで財政の健全化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山形県大蔵村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を含めた全会計で黒字となっている。一般会計、団地造成事業特別会計、介護保険特別会計、簡易水道事業特別会計で令和元年度の標準財政規模比が前年度と比べ増加した。簡易水道事業特別会計、特定環境保全公共下水道事業特別会計、浄化槽整備事業特別会計の公営企業会計は、黒字額も少なく、厳しい経営を迫られている。一般会計からの繰出金が増加傾向にあることも今後の村財政運営上大きな課題となっており、料金等の見直しによる財源確保や、経費削減による基準外繰出の縮減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4476905</v>
      </c>
      <c r="BO4" s="393"/>
      <c r="BP4" s="393"/>
      <c r="BQ4" s="393"/>
      <c r="BR4" s="393"/>
      <c r="BS4" s="393"/>
      <c r="BT4" s="393"/>
      <c r="BU4" s="394"/>
      <c r="BV4" s="392">
        <v>3942549</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4.5999999999999996</v>
      </c>
      <c r="CU4" s="399"/>
      <c r="CV4" s="399"/>
      <c r="CW4" s="399"/>
      <c r="CX4" s="399"/>
      <c r="CY4" s="399"/>
      <c r="CZ4" s="399"/>
      <c r="DA4" s="400"/>
      <c r="DB4" s="398">
        <v>3.2</v>
      </c>
      <c r="DC4" s="399"/>
      <c r="DD4" s="399"/>
      <c r="DE4" s="399"/>
      <c r="DF4" s="399"/>
      <c r="DG4" s="399"/>
      <c r="DH4" s="399"/>
      <c r="DI4" s="400"/>
      <c r="DJ4" s="186"/>
      <c r="DK4" s="186"/>
      <c r="DL4" s="186"/>
      <c r="DM4" s="186"/>
      <c r="DN4" s="186"/>
      <c r="DO4" s="186"/>
    </row>
    <row r="5" spans="1:119" ht="18.75" customHeight="1">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4336735</v>
      </c>
      <c r="BO5" s="430"/>
      <c r="BP5" s="430"/>
      <c r="BQ5" s="430"/>
      <c r="BR5" s="430"/>
      <c r="BS5" s="430"/>
      <c r="BT5" s="430"/>
      <c r="BU5" s="431"/>
      <c r="BV5" s="429">
        <v>3802244</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86.8</v>
      </c>
      <c r="CU5" s="427"/>
      <c r="CV5" s="427"/>
      <c r="CW5" s="427"/>
      <c r="CX5" s="427"/>
      <c r="CY5" s="427"/>
      <c r="CZ5" s="427"/>
      <c r="DA5" s="428"/>
      <c r="DB5" s="426">
        <v>86.2</v>
      </c>
      <c r="DC5" s="427"/>
      <c r="DD5" s="427"/>
      <c r="DE5" s="427"/>
      <c r="DF5" s="427"/>
      <c r="DG5" s="427"/>
      <c r="DH5" s="427"/>
      <c r="DI5" s="428"/>
      <c r="DJ5" s="186"/>
      <c r="DK5" s="186"/>
      <c r="DL5" s="186"/>
      <c r="DM5" s="186"/>
      <c r="DN5" s="186"/>
      <c r="DO5" s="186"/>
    </row>
    <row r="6" spans="1:119" ht="18.75" customHeight="1">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140170</v>
      </c>
      <c r="BO6" s="430"/>
      <c r="BP6" s="430"/>
      <c r="BQ6" s="430"/>
      <c r="BR6" s="430"/>
      <c r="BS6" s="430"/>
      <c r="BT6" s="430"/>
      <c r="BU6" s="431"/>
      <c r="BV6" s="429">
        <v>140305</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89.2</v>
      </c>
      <c r="CU6" s="467"/>
      <c r="CV6" s="467"/>
      <c r="CW6" s="467"/>
      <c r="CX6" s="467"/>
      <c r="CY6" s="467"/>
      <c r="CZ6" s="467"/>
      <c r="DA6" s="468"/>
      <c r="DB6" s="466">
        <v>89.5</v>
      </c>
      <c r="DC6" s="467"/>
      <c r="DD6" s="467"/>
      <c r="DE6" s="467"/>
      <c r="DF6" s="467"/>
      <c r="DG6" s="467"/>
      <c r="DH6" s="467"/>
      <c r="DI6" s="468"/>
      <c r="DJ6" s="186"/>
      <c r="DK6" s="186"/>
      <c r="DL6" s="186"/>
      <c r="DM6" s="186"/>
      <c r="DN6" s="186"/>
      <c r="DO6" s="186"/>
    </row>
    <row r="7" spans="1:119" ht="18.75" customHeight="1">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94</v>
      </c>
      <c r="AV7" s="462"/>
      <c r="AW7" s="462"/>
      <c r="AX7" s="462"/>
      <c r="AY7" s="463" t="s">
        <v>105</v>
      </c>
      <c r="AZ7" s="464"/>
      <c r="BA7" s="464"/>
      <c r="BB7" s="464"/>
      <c r="BC7" s="464"/>
      <c r="BD7" s="464"/>
      <c r="BE7" s="464"/>
      <c r="BF7" s="464"/>
      <c r="BG7" s="464"/>
      <c r="BH7" s="464"/>
      <c r="BI7" s="464"/>
      <c r="BJ7" s="464"/>
      <c r="BK7" s="464"/>
      <c r="BL7" s="464"/>
      <c r="BM7" s="465"/>
      <c r="BN7" s="429">
        <v>40500</v>
      </c>
      <c r="BO7" s="430"/>
      <c r="BP7" s="430"/>
      <c r="BQ7" s="430"/>
      <c r="BR7" s="430"/>
      <c r="BS7" s="430"/>
      <c r="BT7" s="430"/>
      <c r="BU7" s="431"/>
      <c r="BV7" s="429">
        <v>70930</v>
      </c>
      <c r="BW7" s="430"/>
      <c r="BX7" s="430"/>
      <c r="BY7" s="430"/>
      <c r="BZ7" s="430"/>
      <c r="CA7" s="430"/>
      <c r="CB7" s="430"/>
      <c r="CC7" s="431"/>
      <c r="CD7" s="432" t="s">
        <v>106</v>
      </c>
      <c r="CE7" s="433"/>
      <c r="CF7" s="433"/>
      <c r="CG7" s="433"/>
      <c r="CH7" s="433"/>
      <c r="CI7" s="433"/>
      <c r="CJ7" s="433"/>
      <c r="CK7" s="433"/>
      <c r="CL7" s="433"/>
      <c r="CM7" s="433"/>
      <c r="CN7" s="433"/>
      <c r="CO7" s="433"/>
      <c r="CP7" s="433"/>
      <c r="CQ7" s="433"/>
      <c r="CR7" s="433"/>
      <c r="CS7" s="434"/>
      <c r="CT7" s="429">
        <v>2184900</v>
      </c>
      <c r="CU7" s="430"/>
      <c r="CV7" s="430"/>
      <c r="CW7" s="430"/>
      <c r="CX7" s="430"/>
      <c r="CY7" s="430"/>
      <c r="CZ7" s="430"/>
      <c r="DA7" s="431"/>
      <c r="DB7" s="429">
        <v>2163888</v>
      </c>
      <c r="DC7" s="430"/>
      <c r="DD7" s="430"/>
      <c r="DE7" s="430"/>
      <c r="DF7" s="430"/>
      <c r="DG7" s="430"/>
      <c r="DH7" s="430"/>
      <c r="DI7" s="431"/>
      <c r="DJ7" s="186"/>
      <c r="DK7" s="186"/>
      <c r="DL7" s="186"/>
      <c r="DM7" s="186"/>
      <c r="DN7" s="186"/>
      <c r="DO7" s="186"/>
    </row>
    <row r="8" spans="1:119" ht="18.75" customHeight="1" thickBot="1">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107</v>
      </c>
      <c r="AN8" s="459"/>
      <c r="AO8" s="459"/>
      <c r="AP8" s="459"/>
      <c r="AQ8" s="459"/>
      <c r="AR8" s="459"/>
      <c r="AS8" s="459"/>
      <c r="AT8" s="460"/>
      <c r="AU8" s="461" t="s">
        <v>94</v>
      </c>
      <c r="AV8" s="462"/>
      <c r="AW8" s="462"/>
      <c r="AX8" s="462"/>
      <c r="AY8" s="463" t="s">
        <v>108</v>
      </c>
      <c r="AZ8" s="464"/>
      <c r="BA8" s="464"/>
      <c r="BB8" s="464"/>
      <c r="BC8" s="464"/>
      <c r="BD8" s="464"/>
      <c r="BE8" s="464"/>
      <c r="BF8" s="464"/>
      <c r="BG8" s="464"/>
      <c r="BH8" s="464"/>
      <c r="BI8" s="464"/>
      <c r="BJ8" s="464"/>
      <c r="BK8" s="464"/>
      <c r="BL8" s="464"/>
      <c r="BM8" s="465"/>
      <c r="BN8" s="429">
        <v>99670</v>
      </c>
      <c r="BO8" s="430"/>
      <c r="BP8" s="430"/>
      <c r="BQ8" s="430"/>
      <c r="BR8" s="430"/>
      <c r="BS8" s="430"/>
      <c r="BT8" s="430"/>
      <c r="BU8" s="431"/>
      <c r="BV8" s="429">
        <v>69375</v>
      </c>
      <c r="BW8" s="430"/>
      <c r="BX8" s="430"/>
      <c r="BY8" s="430"/>
      <c r="BZ8" s="430"/>
      <c r="CA8" s="430"/>
      <c r="CB8" s="430"/>
      <c r="CC8" s="431"/>
      <c r="CD8" s="432" t="s">
        <v>109</v>
      </c>
      <c r="CE8" s="433"/>
      <c r="CF8" s="433"/>
      <c r="CG8" s="433"/>
      <c r="CH8" s="433"/>
      <c r="CI8" s="433"/>
      <c r="CJ8" s="433"/>
      <c r="CK8" s="433"/>
      <c r="CL8" s="433"/>
      <c r="CM8" s="433"/>
      <c r="CN8" s="433"/>
      <c r="CO8" s="433"/>
      <c r="CP8" s="433"/>
      <c r="CQ8" s="433"/>
      <c r="CR8" s="433"/>
      <c r="CS8" s="434"/>
      <c r="CT8" s="469">
        <v>0.16</v>
      </c>
      <c r="CU8" s="470"/>
      <c r="CV8" s="470"/>
      <c r="CW8" s="470"/>
      <c r="CX8" s="470"/>
      <c r="CY8" s="470"/>
      <c r="CZ8" s="470"/>
      <c r="DA8" s="471"/>
      <c r="DB8" s="469">
        <v>0.16</v>
      </c>
      <c r="DC8" s="470"/>
      <c r="DD8" s="470"/>
      <c r="DE8" s="470"/>
      <c r="DF8" s="470"/>
      <c r="DG8" s="470"/>
      <c r="DH8" s="470"/>
      <c r="DI8" s="471"/>
      <c r="DJ8" s="186"/>
      <c r="DK8" s="186"/>
      <c r="DL8" s="186"/>
      <c r="DM8" s="186"/>
      <c r="DN8" s="186"/>
      <c r="DO8" s="186"/>
    </row>
    <row r="9" spans="1:119" ht="18.75" customHeight="1" thickBot="1">
      <c r="A9" s="187"/>
      <c r="B9" s="423" t="s">
        <v>110</v>
      </c>
      <c r="C9" s="424"/>
      <c r="D9" s="424"/>
      <c r="E9" s="424"/>
      <c r="F9" s="424"/>
      <c r="G9" s="424"/>
      <c r="H9" s="424"/>
      <c r="I9" s="424"/>
      <c r="J9" s="424"/>
      <c r="K9" s="472"/>
      <c r="L9" s="473" t="s">
        <v>111</v>
      </c>
      <c r="M9" s="474"/>
      <c r="N9" s="474"/>
      <c r="O9" s="474"/>
      <c r="P9" s="474"/>
      <c r="Q9" s="475"/>
      <c r="R9" s="476">
        <v>3412</v>
      </c>
      <c r="S9" s="477"/>
      <c r="T9" s="477"/>
      <c r="U9" s="477"/>
      <c r="V9" s="478"/>
      <c r="W9" s="386" t="s">
        <v>112</v>
      </c>
      <c r="X9" s="387"/>
      <c r="Y9" s="387"/>
      <c r="Z9" s="387"/>
      <c r="AA9" s="387"/>
      <c r="AB9" s="387"/>
      <c r="AC9" s="387"/>
      <c r="AD9" s="387"/>
      <c r="AE9" s="387"/>
      <c r="AF9" s="387"/>
      <c r="AG9" s="387"/>
      <c r="AH9" s="387"/>
      <c r="AI9" s="387"/>
      <c r="AJ9" s="387"/>
      <c r="AK9" s="387"/>
      <c r="AL9" s="388"/>
      <c r="AM9" s="458" t="s">
        <v>113</v>
      </c>
      <c r="AN9" s="459"/>
      <c r="AO9" s="459"/>
      <c r="AP9" s="459"/>
      <c r="AQ9" s="459"/>
      <c r="AR9" s="459"/>
      <c r="AS9" s="459"/>
      <c r="AT9" s="460"/>
      <c r="AU9" s="461" t="s">
        <v>94</v>
      </c>
      <c r="AV9" s="462"/>
      <c r="AW9" s="462"/>
      <c r="AX9" s="462"/>
      <c r="AY9" s="463" t="s">
        <v>114</v>
      </c>
      <c r="AZ9" s="464"/>
      <c r="BA9" s="464"/>
      <c r="BB9" s="464"/>
      <c r="BC9" s="464"/>
      <c r="BD9" s="464"/>
      <c r="BE9" s="464"/>
      <c r="BF9" s="464"/>
      <c r="BG9" s="464"/>
      <c r="BH9" s="464"/>
      <c r="BI9" s="464"/>
      <c r="BJ9" s="464"/>
      <c r="BK9" s="464"/>
      <c r="BL9" s="464"/>
      <c r="BM9" s="465"/>
      <c r="BN9" s="429">
        <v>30295</v>
      </c>
      <c r="BO9" s="430"/>
      <c r="BP9" s="430"/>
      <c r="BQ9" s="430"/>
      <c r="BR9" s="430"/>
      <c r="BS9" s="430"/>
      <c r="BT9" s="430"/>
      <c r="BU9" s="431"/>
      <c r="BV9" s="429">
        <v>-39204</v>
      </c>
      <c r="BW9" s="430"/>
      <c r="BX9" s="430"/>
      <c r="BY9" s="430"/>
      <c r="BZ9" s="430"/>
      <c r="CA9" s="430"/>
      <c r="CB9" s="430"/>
      <c r="CC9" s="431"/>
      <c r="CD9" s="432" t="s">
        <v>115</v>
      </c>
      <c r="CE9" s="433"/>
      <c r="CF9" s="433"/>
      <c r="CG9" s="433"/>
      <c r="CH9" s="433"/>
      <c r="CI9" s="433"/>
      <c r="CJ9" s="433"/>
      <c r="CK9" s="433"/>
      <c r="CL9" s="433"/>
      <c r="CM9" s="433"/>
      <c r="CN9" s="433"/>
      <c r="CO9" s="433"/>
      <c r="CP9" s="433"/>
      <c r="CQ9" s="433"/>
      <c r="CR9" s="433"/>
      <c r="CS9" s="434"/>
      <c r="CT9" s="426">
        <v>15.6</v>
      </c>
      <c r="CU9" s="427"/>
      <c r="CV9" s="427"/>
      <c r="CW9" s="427"/>
      <c r="CX9" s="427"/>
      <c r="CY9" s="427"/>
      <c r="CZ9" s="427"/>
      <c r="DA9" s="428"/>
      <c r="DB9" s="426">
        <v>15.3</v>
      </c>
      <c r="DC9" s="427"/>
      <c r="DD9" s="427"/>
      <c r="DE9" s="427"/>
      <c r="DF9" s="427"/>
      <c r="DG9" s="427"/>
      <c r="DH9" s="427"/>
      <c r="DI9" s="428"/>
      <c r="DJ9" s="186"/>
      <c r="DK9" s="186"/>
      <c r="DL9" s="186"/>
      <c r="DM9" s="186"/>
      <c r="DN9" s="186"/>
      <c r="DO9" s="186"/>
    </row>
    <row r="10" spans="1:119" ht="18.75" customHeight="1" thickBot="1">
      <c r="A10" s="187"/>
      <c r="B10" s="423"/>
      <c r="C10" s="424"/>
      <c r="D10" s="424"/>
      <c r="E10" s="424"/>
      <c r="F10" s="424"/>
      <c r="G10" s="424"/>
      <c r="H10" s="424"/>
      <c r="I10" s="424"/>
      <c r="J10" s="424"/>
      <c r="K10" s="472"/>
      <c r="L10" s="479" t="s">
        <v>116</v>
      </c>
      <c r="M10" s="459"/>
      <c r="N10" s="459"/>
      <c r="O10" s="459"/>
      <c r="P10" s="459"/>
      <c r="Q10" s="460"/>
      <c r="R10" s="480">
        <v>3762</v>
      </c>
      <c r="S10" s="481"/>
      <c r="T10" s="481"/>
      <c r="U10" s="481"/>
      <c r="V10" s="482"/>
      <c r="W10" s="417"/>
      <c r="X10" s="418"/>
      <c r="Y10" s="418"/>
      <c r="Z10" s="418"/>
      <c r="AA10" s="418"/>
      <c r="AB10" s="418"/>
      <c r="AC10" s="418"/>
      <c r="AD10" s="418"/>
      <c r="AE10" s="418"/>
      <c r="AF10" s="418"/>
      <c r="AG10" s="418"/>
      <c r="AH10" s="418"/>
      <c r="AI10" s="418"/>
      <c r="AJ10" s="418"/>
      <c r="AK10" s="418"/>
      <c r="AL10" s="421"/>
      <c r="AM10" s="458" t="s">
        <v>117</v>
      </c>
      <c r="AN10" s="459"/>
      <c r="AO10" s="459"/>
      <c r="AP10" s="459"/>
      <c r="AQ10" s="459"/>
      <c r="AR10" s="459"/>
      <c r="AS10" s="459"/>
      <c r="AT10" s="460"/>
      <c r="AU10" s="461" t="s">
        <v>118</v>
      </c>
      <c r="AV10" s="462"/>
      <c r="AW10" s="462"/>
      <c r="AX10" s="462"/>
      <c r="AY10" s="463" t="s">
        <v>119</v>
      </c>
      <c r="AZ10" s="464"/>
      <c r="BA10" s="464"/>
      <c r="BB10" s="464"/>
      <c r="BC10" s="464"/>
      <c r="BD10" s="464"/>
      <c r="BE10" s="464"/>
      <c r="BF10" s="464"/>
      <c r="BG10" s="464"/>
      <c r="BH10" s="464"/>
      <c r="BI10" s="464"/>
      <c r="BJ10" s="464"/>
      <c r="BK10" s="464"/>
      <c r="BL10" s="464"/>
      <c r="BM10" s="465"/>
      <c r="BN10" s="429">
        <v>74</v>
      </c>
      <c r="BO10" s="430"/>
      <c r="BP10" s="430"/>
      <c r="BQ10" s="430"/>
      <c r="BR10" s="430"/>
      <c r="BS10" s="430"/>
      <c r="BT10" s="430"/>
      <c r="BU10" s="431"/>
      <c r="BV10" s="429">
        <v>63</v>
      </c>
      <c r="BW10" s="430"/>
      <c r="BX10" s="430"/>
      <c r="BY10" s="430"/>
      <c r="BZ10" s="430"/>
      <c r="CA10" s="430"/>
      <c r="CB10" s="430"/>
      <c r="CC10" s="431"/>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23"/>
      <c r="C11" s="424"/>
      <c r="D11" s="424"/>
      <c r="E11" s="424"/>
      <c r="F11" s="424"/>
      <c r="G11" s="424"/>
      <c r="H11" s="424"/>
      <c r="I11" s="424"/>
      <c r="J11" s="424"/>
      <c r="K11" s="472"/>
      <c r="L11" s="483" t="s">
        <v>121</v>
      </c>
      <c r="M11" s="484"/>
      <c r="N11" s="484"/>
      <c r="O11" s="484"/>
      <c r="P11" s="484"/>
      <c r="Q11" s="485"/>
      <c r="R11" s="486" t="s">
        <v>122</v>
      </c>
      <c r="S11" s="487"/>
      <c r="T11" s="487"/>
      <c r="U11" s="487"/>
      <c r="V11" s="488"/>
      <c r="W11" s="417"/>
      <c r="X11" s="418"/>
      <c r="Y11" s="418"/>
      <c r="Z11" s="418"/>
      <c r="AA11" s="418"/>
      <c r="AB11" s="418"/>
      <c r="AC11" s="418"/>
      <c r="AD11" s="418"/>
      <c r="AE11" s="418"/>
      <c r="AF11" s="418"/>
      <c r="AG11" s="418"/>
      <c r="AH11" s="418"/>
      <c r="AI11" s="418"/>
      <c r="AJ11" s="418"/>
      <c r="AK11" s="418"/>
      <c r="AL11" s="421"/>
      <c r="AM11" s="458" t="s">
        <v>123</v>
      </c>
      <c r="AN11" s="459"/>
      <c r="AO11" s="459"/>
      <c r="AP11" s="459"/>
      <c r="AQ11" s="459"/>
      <c r="AR11" s="459"/>
      <c r="AS11" s="459"/>
      <c r="AT11" s="460"/>
      <c r="AU11" s="461" t="s">
        <v>124</v>
      </c>
      <c r="AV11" s="462"/>
      <c r="AW11" s="462"/>
      <c r="AX11" s="462"/>
      <c r="AY11" s="463" t="s">
        <v>125</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126</v>
      </c>
      <c r="CE11" s="433"/>
      <c r="CF11" s="433"/>
      <c r="CG11" s="433"/>
      <c r="CH11" s="433"/>
      <c r="CI11" s="433"/>
      <c r="CJ11" s="433"/>
      <c r="CK11" s="433"/>
      <c r="CL11" s="433"/>
      <c r="CM11" s="433"/>
      <c r="CN11" s="433"/>
      <c r="CO11" s="433"/>
      <c r="CP11" s="433"/>
      <c r="CQ11" s="433"/>
      <c r="CR11" s="433"/>
      <c r="CS11" s="434"/>
      <c r="CT11" s="469" t="s">
        <v>127</v>
      </c>
      <c r="CU11" s="470"/>
      <c r="CV11" s="470"/>
      <c r="CW11" s="470"/>
      <c r="CX11" s="470"/>
      <c r="CY11" s="470"/>
      <c r="CZ11" s="470"/>
      <c r="DA11" s="471"/>
      <c r="DB11" s="469" t="s">
        <v>127</v>
      </c>
      <c r="DC11" s="470"/>
      <c r="DD11" s="470"/>
      <c r="DE11" s="470"/>
      <c r="DF11" s="470"/>
      <c r="DG11" s="470"/>
      <c r="DH11" s="470"/>
      <c r="DI11" s="471"/>
      <c r="DJ11" s="186"/>
      <c r="DK11" s="186"/>
      <c r="DL11" s="186"/>
      <c r="DM11" s="186"/>
      <c r="DN11" s="186"/>
      <c r="DO11" s="186"/>
    </row>
    <row r="12" spans="1:119" ht="18.75" customHeight="1">
      <c r="A12" s="187"/>
      <c r="B12" s="489" t="s">
        <v>128</v>
      </c>
      <c r="C12" s="490"/>
      <c r="D12" s="490"/>
      <c r="E12" s="490"/>
      <c r="F12" s="490"/>
      <c r="G12" s="490"/>
      <c r="H12" s="490"/>
      <c r="I12" s="490"/>
      <c r="J12" s="490"/>
      <c r="K12" s="491"/>
      <c r="L12" s="498" t="s">
        <v>129</v>
      </c>
      <c r="M12" s="499"/>
      <c r="N12" s="499"/>
      <c r="O12" s="499"/>
      <c r="P12" s="499"/>
      <c r="Q12" s="500"/>
      <c r="R12" s="501">
        <v>3170</v>
      </c>
      <c r="S12" s="502"/>
      <c r="T12" s="502"/>
      <c r="U12" s="502"/>
      <c r="V12" s="503"/>
      <c r="W12" s="504" t="s">
        <v>1</v>
      </c>
      <c r="X12" s="462"/>
      <c r="Y12" s="462"/>
      <c r="Z12" s="462"/>
      <c r="AA12" s="462"/>
      <c r="AB12" s="505"/>
      <c r="AC12" s="506" t="s">
        <v>130</v>
      </c>
      <c r="AD12" s="507"/>
      <c r="AE12" s="507"/>
      <c r="AF12" s="507"/>
      <c r="AG12" s="508"/>
      <c r="AH12" s="506" t="s">
        <v>131</v>
      </c>
      <c r="AI12" s="507"/>
      <c r="AJ12" s="507"/>
      <c r="AK12" s="507"/>
      <c r="AL12" s="509"/>
      <c r="AM12" s="458" t="s">
        <v>132</v>
      </c>
      <c r="AN12" s="459"/>
      <c r="AO12" s="459"/>
      <c r="AP12" s="459"/>
      <c r="AQ12" s="459"/>
      <c r="AR12" s="459"/>
      <c r="AS12" s="459"/>
      <c r="AT12" s="460"/>
      <c r="AU12" s="461" t="s">
        <v>133</v>
      </c>
      <c r="AV12" s="462"/>
      <c r="AW12" s="462"/>
      <c r="AX12" s="462"/>
      <c r="AY12" s="463" t="s">
        <v>134</v>
      </c>
      <c r="AZ12" s="464"/>
      <c r="BA12" s="464"/>
      <c r="BB12" s="464"/>
      <c r="BC12" s="464"/>
      <c r="BD12" s="464"/>
      <c r="BE12" s="464"/>
      <c r="BF12" s="464"/>
      <c r="BG12" s="464"/>
      <c r="BH12" s="464"/>
      <c r="BI12" s="464"/>
      <c r="BJ12" s="464"/>
      <c r="BK12" s="464"/>
      <c r="BL12" s="464"/>
      <c r="BM12" s="465"/>
      <c r="BN12" s="429">
        <v>0</v>
      </c>
      <c r="BO12" s="430"/>
      <c r="BP12" s="430"/>
      <c r="BQ12" s="430"/>
      <c r="BR12" s="430"/>
      <c r="BS12" s="430"/>
      <c r="BT12" s="430"/>
      <c r="BU12" s="431"/>
      <c r="BV12" s="429">
        <v>0</v>
      </c>
      <c r="BW12" s="430"/>
      <c r="BX12" s="430"/>
      <c r="BY12" s="430"/>
      <c r="BZ12" s="430"/>
      <c r="CA12" s="430"/>
      <c r="CB12" s="430"/>
      <c r="CC12" s="431"/>
      <c r="CD12" s="432" t="s">
        <v>135</v>
      </c>
      <c r="CE12" s="433"/>
      <c r="CF12" s="433"/>
      <c r="CG12" s="433"/>
      <c r="CH12" s="433"/>
      <c r="CI12" s="433"/>
      <c r="CJ12" s="433"/>
      <c r="CK12" s="433"/>
      <c r="CL12" s="433"/>
      <c r="CM12" s="433"/>
      <c r="CN12" s="433"/>
      <c r="CO12" s="433"/>
      <c r="CP12" s="433"/>
      <c r="CQ12" s="433"/>
      <c r="CR12" s="433"/>
      <c r="CS12" s="434"/>
      <c r="CT12" s="469" t="s">
        <v>136</v>
      </c>
      <c r="CU12" s="470"/>
      <c r="CV12" s="470"/>
      <c r="CW12" s="470"/>
      <c r="CX12" s="470"/>
      <c r="CY12" s="470"/>
      <c r="CZ12" s="470"/>
      <c r="DA12" s="471"/>
      <c r="DB12" s="469" t="s">
        <v>136</v>
      </c>
      <c r="DC12" s="470"/>
      <c r="DD12" s="470"/>
      <c r="DE12" s="470"/>
      <c r="DF12" s="470"/>
      <c r="DG12" s="470"/>
      <c r="DH12" s="470"/>
      <c r="DI12" s="471"/>
      <c r="DJ12" s="186"/>
      <c r="DK12" s="186"/>
      <c r="DL12" s="186"/>
      <c r="DM12" s="186"/>
      <c r="DN12" s="186"/>
      <c r="DO12" s="186"/>
    </row>
    <row r="13" spans="1:119" ht="18.75" customHeight="1">
      <c r="A13" s="187"/>
      <c r="B13" s="492"/>
      <c r="C13" s="493"/>
      <c r="D13" s="493"/>
      <c r="E13" s="493"/>
      <c r="F13" s="493"/>
      <c r="G13" s="493"/>
      <c r="H13" s="493"/>
      <c r="I13" s="493"/>
      <c r="J13" s="493"/>
      <c r="K13" s="494"/>
      <c r="L13" s="197"/>
      <c r="M13" s="520" t="s">
        <v>137</v>
      </c>
      <c r="N13" s="521"/>
      <c r="O13" s="521"/>
      <c r="P13" s="521"/>
      <c r="Q13" s="522"/>
      <c r="R13" s="513">
        <v>3153</v>
      </c>
      <c r="S13" s="514"/>
      <c r="T13" s="514"/>
      <c r="U13" s="514"/>
      <c r="V13" s="515"/>
      <c r="W13" s="445" t="s">
        <v>138</v>
      </c>
      <c r="X13" s="446"/>
      <c r="Y13" s="446"/>
      <c r="Z13" s="446"/>
      <c r="AA13" s="446"/>
      <c r="AB13" s="436"/>
      <c r="AC13" s="480">
        <v>403</v>
      </c>
      <c r="AD13" s="481"/>
      <c r="AE13" s="481"/>
      <c r="AF13" s="481"/>
      <c r="AG13" s="523"/>
      <c r="AH13" s="480">
        <v>391</v>
      </c>
      <c r="AI13" s="481"/>
      <c r="AJ13" s="481"/>
      <c r="AK13" s="481"/>
      <c r="AL13" s="482"/>
      <c r="AM13" s="458" t="s">
        <v>139</v>
      </c>
      <c r="AN13" s="459"/>
      <c r="AO13" s="459"/>
      <c r="AP13" s="459"/>
      <c r="AQ13" s="459"/>
      <c r="AR13" s="459"/>
      <c r="AS13" s="459"/>
      <c r="AT13" s="460"/>
      <c r="AU13" s="461" t="s">
        <v>140</v>
      </c>
      <c r="AV13" s="462"/>
      <c r="AW13" s="462"/>
      <c r="AX13" s="462"/>
      <c r="AY13" s="463" t="s">
        <v>141</v>
      </c>
      <c r="AZ13" s="464"/>
      <c r="BA13" s="464"/>
      <c r="BB13" s="464"/>
      <c r="BC13" s="464"/>
      <c r="BD13" s="464"/>
      <c r="BE13" s="464"/>
      <c r="BF13" s="464"/>
      <c r="BG13" s="464"/>
      <c r="BH13" s="464"/>
      <c r="BI13" s="464"/>
      <c r="BJ13" s="464"/>
      <c r="BK13" s="464"/>
      <c r="BL13" s="464"/>
      <c r="BM13" s="465"/>
      <c r="BN13" s="429">
        <v>30369</v>
      </c>
      <c r="BO13" s="430"/>
      <c r="BP13" s="430"/>
      <c r="BQ13" s="430"/>
      <c r="BR13" s="430"/>
      <c r="BS13" s="430"/>
      <c r="BT13" s="430"/>
      <c r="BU13" s="431"/>
      <c r="BV13" s="429">
        <v>-39141</v>
      </c>
      <c r="BW13" s="430"/>
      <c r="BX13" s="430"/>
      <c r="BY13" s="430"/>
      <c r="BZ13" s="430"/>
      <c r="CA13" s="430"/>
      <c r="CB13" s="430"/>
      <c r="CC13" s="431"/>
      <c r="CD13" s="432" t="s">
        <v>142</v>
      </c>
      <c r="CE13" s="433"/>
      <c r="CF13" s="433"/>
      <c r="CG13" s="433"/>
      <c r="CH13" s="433"/>
      <c r="CI13" s="433"/>
      <c r="CJ13" s="433"/>
      <c r="CK13" s="433"/>
      <c r="CL13" s="433"/>
      <c r="CM13" s="433"/>
      <c r="CN13" s="433"/>
      <c r="CO13" s="433"/>
      <c r="CP13" s="433"/>
      <c r="CQ13" s="433"/>
      <c r="CR13" s="433"/>
      <c r="CS13" s="434"/>
      <c r="CT13" s="426">
        <v>7.6</v>
      </c>
      <c r="CU13" s="427"/>
      <c r="CV13" s="427"/>
      <c r="CW13" s="427"/>
      <c r="CX13" s="427"/>
      <c r="CY13" s="427"/>
      <c r="CZ13" s="427"/>
      <c r="DA13" s="428"/>
      <c r="DB13" s="426">
        <v>8.1</v>
      </c>
      <c r="DC13" s="427"/>
      <c r="DD13" s="427"/>
      <c r="DE13" s="427"/>
      <c r="DF13" s="427"/>
      <c r="DG13" s="427"/>
      <c r="DH13" s="427"/>
      <c r="DI13" s="428"/>
      <c r="DJ13" s="186"/>
      <c r="DK13" s="186"/>
      <c r="DL13" s="186"/>
      <c r="DM13" s="186"/>
      <c r="DN13" s="186"/>
      <c r="DO13" s="186"/>
    </row>
    <row r="14" spans="1:119" ht="18.75" customHeight="1" thickBot="1">
      <c r="A14" s="187"/>
      <c r="B14" s="492"/>
      <c r="C14" s="493"/>
      <c r="D14" s="493"/>
      <c r="E14" s="493"/>
      <c r="F14" s="493"/>
      <c r="G14" s="493"/>
      <c r="H14" s="493"/>
      <c r="I14" s="493"/>
      <c r="J14" s="493"/>
      <c r="K14" s="494"/>
      <c r="L14" s="510" t="s">
        <v>143</v>
      </c>
      <c r="M14" s="511"/>
      <c r="N14" s="511"/>
      <c r="O14" s="511"/>
      <c r="P14" s="511"/>
      <c r="Q14" s="512"/>
      <c r="R14" s="513">
        <v>3262</v>
      </c>
      <c r="S14" s="514"/>
      <c r="T14" s="514"/>
      <c r="U14" s="514"/>
      <c r="V14" s="515"/>
      <c r="W14" s="419"/>
      <c r="X14" s="420"/>
      <c r="Y14" s="420"/>
      <c r="Z14" s="420"/>
      <c r="AA14" s="420"/>
      <c r="AB14" s="409"/>
      <c r="AC14" s="516">
        <v>21.6</v>
      </c>
      <c r="AD14" s="517"/>
      <c r="AE14" s="517"/>
      <c r="AF14" s="517"/>
      <c r="AG14" s="518"/>
      <c r="AH14" s="516">
        <v>21.2</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144</v>
      </c>
      <c r="CE14" s="525"/>
      <c r="CF14" s="525"/>
      <c r="CG14" s="525"/>
      <c r="CH14" s="525"/>
      <c r="CI14" s="525"/>
      <c r="CJ14" s="525"/>
      <c r="CK14" s="525"/>
      <c r="CL14" s="525"/>
      <c r="CM14" s="525"/>
      <c r="CN14" s="525"/>
      <c r="CO14" s="525"/>
      <c r="CP14" s="525"/>
      <c r="CQ14" s="525"/>
      <c r="CR14" s="525"/>
      <c r="CS14" s="526"/>
      <c r="CT14" s="527" t="s">
        <v>136</v>
      </c>
      <c r="CU14" s="528"/>
      <c r="CV14" s="528"/>
      <c r="CW14" s="528"/>
      <c r="CX14" s="528"/>
      <c r="CY14" s="528"/>
      <c r="CZ14" s="528"/>
      <c r="DA14" s="529"/>
      <c r="DB14" s="527" t="s">
        <v>136</v>
      </c>
      <c r="DC14" s="528"/>
      <c r="DD14" s="528"/>
      <c r="DE14" s="528"/>
      <c r="DF14" s="528"/>
      <c r="DG14" s="528"/>
      <c r="DH14" s="528"/>
      <c r="DI14" s="529"/>
      <c r="DJ14" s="186"/>
      <c r="DK14" s="186"/>
      <c r="DL14" s="186"/>
      <c r="DM14" s="186"/>
      <c r="DN14" s="186"/>
      <c r="DO14" s="186"/>
    </row>
    <row r="15" spans="1:119" ht="18.75" customHeight="1">
      <c r="A15" s="187"/>
      <c r="B15" s="492"/>
      <c r="C15" s="493"/>
      <c r="D15" s="493"/>
      <c r="E15" s="493"/>
      <c r="F15" s="493"/>
      <c r="G15" s="493"/>
      <c r="H15" s="493"/>
      <c r="I15" s="493"/>
      <c r="J15" s="493"/>
      <c r="K15" s="494"/>
      <c r="L15" s="197"/>
      <c r="M15" s="520" t="s">
        <v>145</v>
      </c>
      <c r="N15" s="521"/>
      <c r="O15" s="521"/>
      <c r="P15" s="521"/>
      <c r="Q15" s="522"/>
      <c r="R15" s="513">
        <v>3245</v>
      </c>
      <c r="S15" s="514"/>
      <c r="T15" s="514"/>
      <c r="U15" s="514"/>
      <c r="V15" s="515"/>
      <c r="W15" s="445" t="s">
        <v>146</v>
      </c>
      <c r="X15" s="446"/>
      <c r="Y15" s="446"/>
      <c r="Z15" s="446"/>
      <c r="AA15" s="446"/>
      <c r="AB15" s="436"/>
      <c r="AC15" s="480">
        <v>538</v>
      </c>
      <c r="AD15" s="481"/>
      <c r="AE15" s="481"/>
      <c r="AF15" s="481"/>
      <c r="AG15" s="523"/>
      <c r="AH15" s="480">
        <v>573</v>
      </c>
      <c r="AI15" s="481"/>
      <c r="AJ15" s="481"/>
      <c r="AK15" s="481"/>
      <c r="AL15" s="482"/>
      <c r="AM15" s="458"/>
      <c r="AN15" s="459"/>
      <c r="AO15" s="459"/>
      <c r="AP15" s="459"/>
      <c r="AQ15" s="459"/>
      <c r="AR15" s="459"/>
      <c r="AS15" s="459"/>
      <c r="AT15" s="460"/>
      <c r="AU15" s="461"/>
      <c r="AV15" s="462"/>
      <c r="AW15" s="462"/>
      <c r="AX15" s="462"/>
      <c r="AY15" s="389" t="s">
        <v>147</v>
      </c>
      <c r="AZ15" s="390"/>
      <c r="BA15" s="390"/>
      <c r="BB15" s="390"/>
      <c r="BC15" s="390"/>
      <c r="BD15" s="390"/>
      <c r="BE15" s="390"/>
      <c r="BF15" s="390"/>
      <c r="BG15" s="390"/>
      <c r="BH15" s="390"/>
      <c r="BI15" s="390"/>
      <c r="BJ15" s="390"/>
      <c r="BK15" s="390"/>
      <c r="BL15" s="390"/>
      <c r="BM15" s="391"/>
      <c r="BN15" s="392">
        <v>332164</v>
      </c>
      <c r="BO15" s="393"/>
      <c r="BP15" s="393"/>
      <c r="BQ15" s="393"/>
      <c r="BR15" s="393"/>
      <c r="BS15" s="393"/>
      <c r="BT15" s="393"/>
      <c r="BU15" s="394"/>
      <c r="BV15" s="392">
        <v>333102</v>
      </c>
      <c r="BW15" s="393"/>
      <c r="BX15" s="393"/>
      <c r="BY15" s="393"/>
      <c r="BZ15" s="393"/>
      <c r="CA15" s="393"/>
      <c r="CB15" s="393"/>
      <c r="CC15" s="394"/>
      <c r="CD15" s="530" t="s">
        <v>148</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492"/>
      <c r="C16" s="493"/>
      <c r="D16" s="493"/>
      <c r="E16" s="493"/>
      <c r="F16" s="493"/>
      <c r="G16" s="493"/>
      <c r="H16" s="493"/>
      <c r="I16" s="493"/>
      <c r="J16" s="493"/>
      <c r="K16" s="494"/>
      <c r="L16" s="510" t="s">
        <v>149</v>
      </c>
      <c r="M16" s="541"/>
      <c r="N16" s="541"/>
      <c r="O16" s="541"/>
      <c r="P16" s="541"/>
      <c r="Q16" s="542"/>
      <c r="R16" s="533" t="s">
        <v>150</v>
      </c>
      <c r="S16" s="534"/>
      <c r="T16" s="534"/>
      <c r="U16" s="534"/>
      <c r="V16" s="535"/>
      <c r="W16" s="419"/>
      <c r="X16" s="420"/>
      <c r="Y16" s="420"/>
      <c r="Z16" s="420"/>
      <c r="AA16" s="420"/>
      <c r="AB16" s="409"/>
      <c r="AC16" s="516">
        <v>28.9</v>
      </c>
      <c r="AD16" s="517"/>
      <c r="AE16" s="517"/>
      <c r="AF16" s="517"/>
      <c r="AG16" s="518"/>
      <c r="AH16" s="516">
        <v>31.1</v>
      </c>
      <c r="AI16" s="517"/>
      <c r="AJ16" s="517"/>
      <c r="AK16" s="517"/>
      <c r="AL16" s="519"/>
      <c r="AM16" s="458"/>
      <c r="AN16" s="459"/>
      <c r="AO16" s="459"/>
      <c r="AP16" s="459"/>
      <c r="AQ16" s="459"/>
      <c r="AR16" s="459"/>
      <c r="AS16" s="459"/>
      <c r="AT16" s="460"/>
      <c r="AU16" s="461"/>
      <c r="AV16" s="462"/>
      <c r="AW16" s="462"/>
      <c r="AX16" s="462"/>
      <c r="AY16" s="463" t="s">
        <v>151</v>
      </c>
      <c r="AZ16" s="464"/>
      <c r="BA16" s="464"/>
      <c r="BB16" s="464"/>
      <c r="BC16" s="464"/>
      <c r="BD16" s="464"/>
      <c r="BE16" s="464"/>
      <c r="BF16" s="464"/>
      <c r="BG16" s="464"/>
      <c r="BH16" s="464"/>
      <c r="BI16" s="464"/>
      <c r="BJ16" s="464"/>
      <c r="BK16" s="464"/>
      <c r="BL16" s="464"/>
      <c r="BM16" s="465"/>
      <c r="BN16" s="429">
        <v>2017668</v>
      </c>
      <c r="BO16" s="430"/>
      <c r="BP16" s="430"/>
      <c r="BQ16" s="430"/>
      <c r="BR16" s="430"/>
      <c r="BS16" s="430"/>
      <c r="BT16" s="430"/>
      <c r="BU16" s="431"/>
      <c r="BV16" s="429">
        <v>2001421</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c r="A17" s="187"/>
      <c r="B17" s="495"/>
      <c r="C17" s="496"/>
      <c r="D17" s="496"/>
      <c r="E17" s="496"/>
      <c r="F17" s="496"/>
      <c r="G17" s="496"/>
      <c r="H17" s="496"/>
      <c r="I17" s="496"/>
      <c r="J17" s="496"/>
      <c r="K17" s="497"/>
      <c r="L17" s="202"/>
      <c r="M17" s="536" t="s">
        <v>152</v>
      </c>
      <c r="N17" s="537"/>
      <c r="O17" s="537"/>
      <c r="P17" s="537"/>
      <c r="Q17" s="538"/>
      <c r="R17" s="533" t="s">
        <v>153</v>
      </c>
      <c r="S17" s="534"/>
      <c r="T17" s="534"/>
      <c r="U17" s="534"/>
      <c r="V17" s="535"/>
      <c r="W17" s="445" t="s">
        <v>154</v>
      </c>
      <c r="X17" s="446"/>
      <c r="Y17" s="446"/>
      <c r="Z17" s="446"/>
      <c r="AA17" s="446"/>
      <c r="AB17" s="436"/>
      <c r="AC17" s="480">
        <v>921</v>
      </c>
      <c r="AD17" s="481"/>
      <c r="AE17" s="481"/>
      <c r="AF17" s="481"/>
      <c r="AG17" s="523"/>
      <c r="AH17" s="480">
        <v>878</v>
      </c>
      <c r="AI17" s="481"/>
      <c r="AJ17" s="481"/>
      <c r="AK17" s="481"/>
      <c r="AL17" s="482"/>
      <c r="AM17" s="458"/>
      <c r="AN17" s="459"/>
      <c r="AO17" s="459"/>
      <c r="AP17" s="459"/>
      <c r="AQ17" s="459"/>
      <c r="AR17" s="459"/>
      <c r="AS17" s="459"/>
      <c r="AT17" s="460"/>
      <c r="AU17" s="461"/>
      <c r="AV17" s="462"/>
      <c r="AW17" s="462"/>
      <c r="AX17" s="462"/>
      <c r="AY17" s="463" t="s">
        <v>155</v>
      </c>
      <c r="AZ17" s="464"/>
      <c r="BA17" s="464"/>
      <c r="BB17" s="464"/>
      <c r="BC17" s="464"/>
      <c r="BD17" s="464"/>
      <c r="BE17" s="464"/>
      <c r="BF17" s="464"/>
      <c r="BG17" s="464"/>
      <c r="BH17" s="464"/>
      <c r="BI17" s="464"/>
      <c r="BJ17" s="464"/>
      <c r="BK17" s="464"/>
      <c r="BL17" s="464"/>
      <c r="BM17" s="465"/>
      <c r="BN17" s="429">
        <v>411272</v>
      </c>
      <c r="BO17" s="430"/>
      <c r="BP17" s="430"/>
      <c r="BQ17" s="430"/>
      <c r="BR17" s="430"/>
      <c r="BS17" s="430"/>
      <c r="BT17" s="430"/>
      <c r="BU17" s="431"/>
      <c r="BV17" s="429">
        <v>415436</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c r="A18" s="187"/>
      <c r="B18" s="543" t="s">
        <v>156</v>
      </c>
      <c r="C18" s="472"/>
      <c r="D18" s="472"/>
      <c r="E18" s="544"/>
      <c r="F18" s="544"/>
      <c r="G18" s="544"/>
      <c r="H18" s="544"/>
      <c r="I18" s="544"/>
      <c r="J18" s="544"/>
      <c r="K18" s="544"/>
      <c r="L18" s="545">
        <v>211.63</v>
      </c>
      <c r="M18" s="545"/>
      <c r="N18" s="545"/>
      <c r="O18" s="545"/>
      <c r="P18" s="545"/>
      <c r="Q18" s="545"/>
      <c r="R18" s="546"/>
      <c r="S18" s="546"/>
      <c r="T18" s="546"/>
      <c r="U18" s="546"/>
      <c r="V18" s="547"/>
      <c r="W18" s="447"/>
      <c r="X18" s="448"/>
      <c r="Y18" s="448"/>
      <c r="Z18" s="448"/>
      <c r="AA18" s="448"/>
      <c r="AB18" s="439"/>
      <c r="AC18" s="548">
        <v>49.5</v>
      </c>
      <c r="AD18" s="549"/>
      <c r="AE18" s="549"/>
      <c r="AF18" s="549"/>
      <c r="AG18" s="550"/>
      <c r="AH18" s="548">
        <v>47.7</v>
      </c>
      <c r="AI18" s="549"/>
      <c r="AJ18" s="549"/>
      <c r="AK18" s="549"/>
      <c r="AL18" s="551"/>
      <c r="AM18" s="458"/>
      <c r="AN18" s="459"/>
      <c r="AO18" s="459"/>
      <c r="AP18" s="459"/>
      <c r="AQ18" s="459"/>
      <c r="AR18" s="459"/>
      <c r="AS18" s="459"/>
      <c r="AT18" s="460"/>
      <c r="AU18" s="461"/>
      <c r="AV18" s="462"/>
      <c r="AW18" s="462"/>
      <c r="AX18" s="462"/>
      <c r="AY18" s="463" t="s">
        <v>157</v>
      </c>
      <c r="AZ18" s="464"/>
      <c r="BA18" s="464"/>
      <c r="BB18" s="464"/>
      <c r="BC18" s="464"/>
      <c r="BD18" s="464"/>
      <c r="BE18" s="464"/>
      <c r="BF18" s="464"/>
      <c r="BG18" s="464"/>
      <c r="BH18" s="464"/>
      <c r="BI18" s="464"/>
      <c r="BJ18" s="464"/>
      <c r="BK18" s="464"/>
      <c r="BL18" s="464"/>
      <c r="BM18" s="465"/>
      <c r="BN18" s="429">
        <v>1915050</v>
      </c>
      <c r="BO18" s="430"/>
      <c r="BP18" s="430"/>
      <c r="BQ18" s="430"/>
      <c r="BR18" s="430"/>
      <c r="BS18" s="430"/>
      <c r="BT18" s="430"/>
      <c r="BU18" s="431"/>
      <c r="BV18" s="429">
        <v>1875314</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c r="A19" s="187"/>
      <c r="B19" s="543" t="s">
        <v>158</v>
      </c>
      <c r="C19" s="472"/>
      <c r="D19" s="472"/>
      <c r="E19" s="544"/>
      <c r="F19" s="544"/>
      <c r="G19" s="544"/>
      <c r="H19" s="544"/>
      <c r="I19" s="544"/>
      <c r="J19" s="544"/>
      <c r="K19" s="544"/>
      <c r="L19" s="552">
        <v>16</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159</v>
      </c>
      <c r="AZ19" s="464"/>
      <c r="BA19" s="464"/>
      <c r="BB19" s="464"/>
      <c r="BC19" s="464"/>
      <c r="BD19" s="464"/>
      <c r="BE19" s="464"/>
      <c r="BF19" s="464"/>
      <c r="BG19" s="464"/>
      <c r="BH19" s="464"/>
      <c r="BI19" s="464"/>
      <c r="BJ19" s="464"/>
      <c r="BK19" s="464"/>
      <c r="BL19" s="464"/>
      <c r="BM19" s="465"/>
      <c r="BN19" s="429">
        <v>2812808</v>
      </c>
      <c r="BO19" s="430"/>
      <c r="BP19" s="430"/>
      <c r="BQ19" s="430"/>
      <c r="BR19" s="430"/>
      <c r="BS19" s="430"/>
      <c r="BT19" s="430"/>
      <c r="BU19" s="431"/>
      <c r="BV19" s="429">
        <v>2726558</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c r="A20" s="187"/>
      <c r="B20" s="543" t="s">
        <v>160</v>
      </c>
      <c r="C20" s="472"/>
      <c r="D20" s="472"/>
      <c r="E20" s="544"/>
      <c r="F20" s="544"/>
      <c r="G20" s="544"/>
      <c r="H20" s="544"/>
      <c r="I20" s="544"/>
      <c r="J20" s="544"/>
      <c r="K20" s="544"/>
      <c r="L20" s="552">
        <v>1016</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c r="A21" s="187"/>
      <c r="B21" s="563" t="s">
        <v>161</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c r="A22" s="187"/>
      <c r="B22" s="566" t="s">
        <v>162</v>
      </c>
      <c r="C22" s="567"/>
      <c r="D22" s="568"/>
      <c r="E22" s="441" t="s">
        <v>1</v>
      </c>
      <c r="F22" s="446"/>
      <c r="G22" s="446"/>
      <c r="H22" s="446"/>
      <c r="I22" s="446"/>
      <c r="J22" s="446"/>
      <c r="K22" s="436"/>
      <c r="L22" s="441" t="s">
        <v>163</v>
      </c>
      <c r="M22" s="446"/>
      <c r="N22" s="446"/>
      <c r="O22" s="446"/>
      <c r="P22" s="436"/>
      <c r="Q22" s="575" t="s">
        <v>164</v>
      </c>
      <c r="R22" s="576"/>
      <c r="S22" s="576"/>
      <c r="T22" s="576"/>
      <c r="U22" s="576"/>
      <c r="V22" s="577"/>
      <c r="W22" s="581" t="s">
        <v>165</v>
      </c>
      <c r="X22" s="567"/>
      <c r="Y22" s="568"/>
      <c r="Z22" s="441" t="s">
        <v>1</v>
      </c>
      <c r="AA22" s="446"/>
      <c r="AB22" s="446"/>
      <c r="AC22" s="446"/>
      <c r="AD22" s="446"/>
      <c r="AE22" s="446"/>
      <c r="AF22" s="446"/>
      <c r="AG22" s="436"/>
      <c r="AH22" s="594" t="s">
        <v>166</v>
      </c>
      <c r="AI22" s="446"/>
      <c r="AJ22" s="446"/>
      <c r="AK22" s="446"/>
      <c r="AL22" s="436"/>
      <c r="AM22" s="594" t="s">
        <v>167</v>
      </c>
      <c r="AN22" s="595"/>
      <c r="AO22" s="595"/>
      <c r="AP22" s="595"/>
      <c r="AQ22" s="595"/>
      <c r="AR22" s="596"/>
      <c r="AS22" s="575" t="s">
        <v>164</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168</v>
      </c>
      <c r="AZ23" s="390"/>
      <c r="BA23" s="390"/>
      <c r="BB23" s="390"/>
      <c r="BC23" s="390"/>
      <c r="BD23" s="390"/>
      <c r="BE23" s="390"/>
      <c r="BF23" s="390"/>
      <c r="BG23" s="390"/>
      <c r="BH23" s="390"/>
      <c r="BI23" s="390"/>
      <c r="BJ23" s="390"/>
      <c r="BK23" s="390"/>
      <c r="BL23" s="390"/>
      <c r="BM23" s="391"/>
      <c r="BN23" s="429">
        <v>4618897</v>
      </c>
      <c r="BO23" s="430"/>
      <c r="BP23" s="430"/>
      <c r="BQ23" s="430"/>
      <c r="BR23" s="430"/>
      <c r="BS23" s="430"/>
      <c r="BT23" s="430"/>
      <c r="BU23" s="431"/>
      <c r="BV23" s="429">
        <v>4519201</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c r="A24" s="187"/>
      <c r="B24" s="569"/>
      <c r="C24" s="570"/>
      <c r="D24" s="571"/>
      <c r="E24" s="479" t="s">
        <v>169</v>
      </c>
      <c r="F24" s="459"/>
      <c r="G24" s="459"/>
      <c r="H24" s="459"/>
      <c r="I24" s="459"/>
      <c r="J24" s="459"/>
      <c r="K24" s="460"/>
      <c r="L24" s="480">
        <v>1</v>
      </c>
      <c r="M24" s="481"/>
      <c r="N24" s="481"/>
      <c r="O24" s="481"/>
      <c r="P24" s="523"/>
      <c r="Q24" s="480">
        <v>8200</v>
      </c>
      <c r="R24" s="481"/>
      <c r="S24" s="481"/>
      <c r="T24" s="481"/>
      <c r="U24" s="481"/>
      <c r="V24" s="523"/>
      <c r="W24" s="582"/>
      <c r="X24" s="570"/>
      <c r="Y24" s="571"/>
      <c r="Z24" s="479" t="s">
        <v>170</v>
      </c>
      <c r="AA24" s="459"/>
      <c r="AB24" s="459"/>
      <c r="AC24" s="459"/>
      <c r="AD24" s="459"/>
      <c r="AE24" s="459"/>
      <c r="AF24" s="459"/>
      <c r="AG24" s="460"/>
      <c r="AH24" s="480">
        <v>81</v>
      </c>
      <c r="AI24" s="481"/>
      <c r="AJ24" s="481"/>
      <c r="AK24" s="481"/>
      <c r="AL24" s="523"/>
      <c r="AM24" s="480">
        <v>249156</v>
      </c>
      <c r="AN24" s="481"/>
      <c r="AO24" s="481"/>
      <c r="AP24" s="481"/>
      <c r="AQ24" s="481"/>
      <c r="AR24" s="523"/>
      <c r="AS24" s="480">
        <v>3076</v>
      </c>
      <c r="AT24" s="481"/>
      <c r="AU24" s="481"/>
      <c r="AV24" s="481"/>
      <c r="AW24" s="481"/>
      <c r="AX24" s="482"/>
      <c r="AY24" s="602" t="s">
        <v>171</v>
      </c>
      <c r="AZ24" s="603"/>
      <c r="BA24" s="603"/>
      <c r="BB24" s="603"/>
      <c r="BC24" s="603"/>
      <c r="BD24" s="603"/>
      <c r="BE24" s="603"/>
      <c r="BF24" s="603"/>
      <c r="BG24" s="603"/>
      <c r="BH24" s="603"/>
      <c r="BI24" s="603"/>
      <c r="BJ24" s="603"/>
      <c r="BK24" s="603"/>
      <c r="BL24" s="603"/>
      <c r="BM24" s="604"/>
      <c r="BN24" s="429">
        <v>4586423</v>
      </c>
      <c r="BO24" s="430"/>
      <c r="BP24" s="430"/>
      <c r="BQ24" s="430"/>
      <c r="BR24" s="430"/>
      <c r="BS24" s="430"/>
      <c r="BT24" s="430"/>
      <c r="BU24" s="431"/>
      <c r="BV24" s="429">
        <v>4481046</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c r="A25" s="187"/>
      <c r="B25" s="569"/>
      <c r="C25" s="570"/>
      <c r="D25" s="571"/>
      <c r="E25" s="479" t="s">
        <v>172</v>
      </c>
      <c r="F25" s="459"/>
      <c r="G25" s="459"/>
      <c r="H25" s="459"/>
      <c r="I25" s="459"/>
      <c r="J25" s="459"/>
      <c r="K25" s="460"/>
      <c r="L25" s="480">
        <v>1</v>
      </c>
      <c r="M25" s="481"/>
      <c r="N25" s="481"/>
      <c r="O25" s="481"/>
      <c r="P25" s="523"/>
      <c r="Q25" s="480">
        <v>6200</v>
      </c>
      <c r="R25" s="481"/>
      <c r="S25" s="481"/>
      <c r="T25" s="481"/>
      <c r="U25" s="481"/>
      <c r="V25" s="523"/>
      <c r="W25" s="582"/>
      <c r="X25" s="570"/>
      <c r="Y25" s="571"/>
      <c r="Z25" s="479" t="s">
        <v>173</v>
      </c>
      <c r="AA25" s="459"/>
      <c r="AB25" s="459"/>
      <c r="AC25" s="459"/>
      <c r="AD25" s="459"/>
      <c r="AE25" s="459"/>
      <c r="AF25" s="459"/>
      <c r="AG25" s="460"/>
      <c r="AH25" s="480" t="s">
        <v>136</v>
      </c>
      <c r="AI25" s="481"/>
      <c r="AJ25" s="481"/>
      <c r="AK25" s="481"/>
      <c r="AL25" s="523"/>
      <c r="AM25" s="480" t="s">
        <v>174</v>
      </c>
      <c r="AN25" s="481"/>
      <c r="AO25" s="481"/>
      <c r="AP25" s="481"/>
      <c r="AQ25" s="481"/>
      <c r="AR25" s="523"/>
      <c r="AS25" s="480" t="s">
        <v>127</v>
      </c>
      <c r="AT25" s="481"/>
      <c r="AU25" s="481"/>
      <c r="AV25" s="481"/>
      <c r="AW25" s="481"/>
      <c r="AX25" s="482"/>
      <c r="AY25" s="389" t="s">
        <v>175</v>
      </c>
      <c r="AZ25" s="390"/>
      <c r="BA25" s="390"/>
      <c r="BB25" s="390"/>
      <c r="BC25" s="390"/>
      <c r="BD25" s="390"/>
      <c r="BE25" s="390"/>
      <c r="BF25" s="390"/>
      <c r="BG25" s="390"/>
      <c r="BH25" s="390"/>
      <c r="BI25" s="390"/>
      <c r="BJ25" s="390"/>
      <c r="BK25" s="390"/>
      <c r="BL25" s="390"/>
      <c r="BM25" s="391"/>
      <c r="BN25" s="392">
        <v>170209</v>
      </c>
      <c r="BO25" s="393"/>
      <c r="BP25" s="393"/>
      <c r="BQ25" s="393"/>
      <c r="BR25" s="393"/>
      <c r="BS25" s="393"/>
      <c r="BT25" s="393"/>
      <c r="BU25" s="394"/>
      <c r="BV25" s="392">
        <v>126334</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c r="A26" s="187"/>
      <c r="B26" s="569"/>
      <c r="C26" s="570"/>
      <c r="D26" s="571"/>
      <c r="E26" s="479" t="s">
        <v>176</v>
      </c>
      <c r="F26" s="459"/>
      <c r="G26" s="459"/>
      <c r="H26" s="459"/>
      <c r="I26" s="459"/>
      <c r="J26" s="459"/>
      <c r="K26" s="460"/>
      <c r="L26" s="480">
        <v>1</v>
      </c>
      <c r="M26" s="481"/>
      <c r="N26" s="481"/>
      <c r="O26" s="481"/>
      <c r="P26" s="523"/>
      <c r="Q26" s="480">
        <v>5750</v>
      </c>
      <c r="R26" s="481"/>
      <c r="S26" s="481"/>
      <c r="T26" s="481"/>
      <c r="U26" s="481"/>
      <c r="V26" s="523"/>
      <c r="W26" s="582"/>
      <c r="X26" s="570"/>
      <c r="Y26" s="571"/>
      <c r="Z26" s="479" t="s">
        <v>177</v>
      </c>
      <c r="AA26" s="592"/>
      <c r="AB26" s="592"/>
      <c r="AC26" s="592"/>
      <c r="AD26" s="592"/>
      <c r="AE26" s="592"/>
      <c r="AF26" s="592"/>
      <c r="AG26" s="593"/>
      <c r="AH26" s="480">
        <v>12</v>
      </c>
      <c r="AI26" s="481"/>
      <c r="AJ26" s="481"/>
      <c r="AK26" s="481"/>
      <c r="AL26" s="523"/>
      <c r="AM26" s="480">
        <v>33720</v>
      </c>
      <c r="AN26" s="481"/>
      <c r="AO26" s="481"/>
      <c r="AP26" s="481"/>
      <c r="AQ26" s="481"/>
      <c r="AR26" s="523"/>
      <c r="AS26" s="480">
        <v>2810</v>
      </c>
      <c r="AT26" s="481"/>
      <c r="AU26" s="481"/>
      <c r="AV26" s="481"/>
      <c r="AW26" s="481"/>
      <c r="AX26" s="482"/>
      <c r="AY26" s="432" t="s">
        <v>178</v>
      </c>
      <c r="AZ26" s="433"/>
      <c r="BA26" s="433"/>
      <c r="BB26" s="433"/>
      <c r="BC26" s="433"/>
      <c r="BD26" s="433"/>
      <c r="BE26" s="433"/>
      <c r="BF26" s="433"/>
      <c r="BG26" s="433"/>
      <c r="BH26" s="433"/>
      <c r="BI26" s="433"/>
      <c r="BJ26" s="433"/>
      <c r="BK26" s="433"/>
      <c r="BL26" s="433"/>
      <c r="BM26" s="434"/>
      <c r="BN26" s="429" t="s">
        <v>174</v>
      </c>
      <c r="BO26" s="430"/>
      <c r="BP26" s="430"/>
      <c r="BQ26" s="430"/>
      <c r="BR26" s="430"/>
      <c r="BS26" s="430"/>
      <c r="BT26" s="430"/>
      <c r="BU26" s="431"/>
      <c r="BV26" s="429" t="s">
        <v>136</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c r="A27" s="187"/>
      <c r="B27" s="569"/>
      <c r="C27" s="570"/>
      <c r="D27" s="571"/>
      <c r="E27" s="479" t="s">
        <v>179</v>
      </c>
      <c r="F27" s="459"/>
      <c r="G27" s="459"/>
      <c r="H27" s="459"/>
      <c r="I27" s="459"/>
      <c r="J27" s="459"/>
      <c r="K27" s="460"/>
      <c r="L27" s="480">
        <v>1</v>
      </c>
      <c r="M27" s="481"/>
      <c r="N27" s="481"/>
      <c r="O27" s="481"/>
      <c r="P27" s="523"/>
      <c r="Q27" s="480">
        <v>3100</v>
      </c>
      <c r="R27" s="481"/>
      <c r="S27" s="481"/>
      <c r="T27" s="481"/>
      <c r="U27" s="481"/>
      <c r="V27" s="523"/>
      <c r="W27" s="582"/>
      <c r="X27" s="570"/>
      <c r="Y27" s="571"/>
      <c r="Z27" s="479" t="s">
        <v>180</v>
      </c>
      <c r="AA27" s="459"/>
      <c r="AB27" s="459"/>
      <c r="AC27" s="459"/>
      <c r="AD27" s="459"/>
      <c r="AE27" s="459"/>
      <c r="AF27" s="459"/>
      <c r="AG27" s="460"/>
      <c r="AH27" s="480">
        <v>1</v>
      </c>
      <c r="AI27" s="481"/>
      <c r="AJ27" s="481"/>
      <c r="AK27" s="481"/>
      <c r="AL27" s="523"/>
      <c r="AM27" s="480" t="s">
        <v>181</v>
      </c>
      <c r="AN27" s="481"/>
      <c r="AO27" s="481"/>
      <c r="AP27" s="481"/>
      <c r="AQ27" s="481"/>
      <c r="AR27" s="523"/>
      <c r="AS27" s="480" t="s">
        <v>182</v>
      </c>
      <c r="AT27" s="481"/>
      <c r="AU27" s="481"/>
      <c r="AV27" s="481"/>
      <c r="AW27" s="481"/>
      <c r="AX27" s="482"/>
      <c r="AY27" s="524" t="s">
        <v>183</v>
      </c>
      <c r="AZ27" s="525"/>
      <c r="BA27" s="525"/>
      <c r="BB27" s="525"/>
      <c r="BC27" s="525"/>
      <c r="BD27" s="525"/>
      <c r="BE27" s="525"/>
      <c r="BF27" s="525"/>
      <c r="BG27" s="525"/>
      <c r="BH27" s="525"/>
      <c r="BI27" s="525"/>
      <c r="BJ27" s="525"/>
      <c r="BK27" s="525"/>
      <c r="BL27" s="525"/>
      <c r="BM27" s="526"/>
      <c r="BN27" s="605">
        <v>68607</v>
      </c>
      <c r="BO27" s="606"/>
      <c r="BP27" s="606"/>
      <c r="BQ27" s="606"/>
      <c r="BR27" s="606"/>
      <c r="BS27" s="606"/>
      <c r="BT27" s="606"/>
      <c r="BU27" s="607"/>
      <c r="BV27" s="605">
        <v>68605</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c r="A28" s="187"/>
      <c r="B28" s="569"/>
      <c r="C28" s="570"/>
      <c r="D28" s="571"/>
      <c r="E28" s="479" t="s">
        <v>184</v>
      </c>
      <c r="F28" s="459"/>
      <c r="G28" s="459"/>
      <c r="H28" s="459"/>
      <c r="I28" s="459"/>
      <c r="J28" s="459"/>
      <c r="K28" s="460"/>
      <c r="L28" s="480">
        <v>1</v>
      </c>
      <c r="M28" s="481"/>
      <c r="N28" s="481"/>
      <c r="O28" s="481"/>
      <c r="P28" s="523"/>
      <c r="Q28" s="480">
        <v>2500</v>
      </c>
      <c r="R28" s="481"/>
      <c r="S28" s="481"/>
      <c r="T28" s="481"/>
      <c r="U28" s="481"/>
      <c r="V28" s="523"/>
      <c r="W28" s="582"/>
      <c r="X28" s="570"/>
      <c r="Y28" s="571"/>
      <c r="Z28" s="479" t="s">
        <v>185</v>
      </c>
      <c r="AA28" s="459"/>
      <c r="AB28" s="459"/>
      <c r="AC28" s="459"/>
      <c r="AD28" s="459"/>
      <c r="AE28" s="459"/>
      <c r="AF28" s="459"/>
      <c r="AG28" s="460"/>
      <c r="AH28" s="480" t="s">
        <v>136</v>
      </c>
      <c r="AI28" s="481"/>
      <c r="AJ28" s="481"/>
      <c r="AK28" s="481"/>
      <c r="AL28" s="523"/>
      <c r="AM28" s="480" t="s">
        <v>127</v>
      </c>
      <c r="AN28" s="481"/>
      <c r="AO28" s="481"/>
      <c r="AP28" s="481"/>
      <c r="AQ28" s="481"/>
      <c r="AR28" s="523"/>
      <c r="AS28" s="480" t="s">
        <v>136</v>
      </c>
      <c r="AT28" s="481"/>
      <c r="AU28" s="481"/>
      <c r="AV28" s="481"/>
      <c r="AW28" s="481"/>
      <c r="AX28" s="482"/>
      <c r="AY28" s="608" t="s">
        <v>186</v>
      </c>
      <c r="AZ28" s="609"/>
      <c r="BA28" s="609"/>
      <c r="BB28" s="610"/>
      <c r="BC28" s="389" t="s">
        <v>48</v>
      </c>
      <c r="BD28" s="390"/>
      <c r="BE28" s="390"/>
      <c r="BF28" s="390"/>
      <c r="BG28" s="390"/>
      <c r="BH28" s="390"/>
      <c r="BI28" s="390"/>
      <c r="BJ28" s="390"/>
      <c r="BK28" s="390"/>
      <c r="BL28" s="390"/>
      <c r="BM28" s="391"/>
      <c r="BN28" s="392">
        <v>787605</v>
      </c>
      <c r="BO28" s="393"/>
      <c r="BP28" s="393"/>
      <c r="BQ28" s="393"/>
      <c r="BR28" s="393"/>
      <c r="BS28" s="393"/>
      <c r="BT28" s="393"/>
      <c r="BU28" s="394"/>
      <c r="BV28" s="392">
        <v>787531</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c r="A29" s="187"/>
      <c r="B29" s="569"/>
      <c r="C29" s="570"/>
      <c r="D29" s="571"/>
      <c r="E29" s="479" t="s">
        <v>187</v>
      </c>
      <c r="F29" s="459"/>
      <c r="G29" s="459"/>
      <c r="H29" s="459"/>
      <c r="I29" s="459"/>
      <c r="J29" s="459"/>
      <c r="K29" s="460"/>
      <c r="L29" s="480">
        <v>8</v>
      </c>
      <c r="M29" s="481"/>
      <c r="N29" s="481"/>
      <c r="O29" s="481"/>
      <c r="P29" s="523"/>
      <c r="Q29" s="480">
        <v>2300</v>
      </c>
      <c r="R29" s="481"/>
      <c r="S29" s="481"/>
      <c r="T29" s="481"/>
      <c r="U29" s="481"/>
      <c r="V29" s="523"/>
      <c r="W29" s="583"/>
      <c r="X29" s="584"/>
      <c r="Y29" s="585"/>
      <c r="Z29" s="479" t="s">
        <v>188</v>
      </c>
      <c r="AA29" s="459"/>
      <c r="AB29" s="459"/>
      <c r="AC29" s="459"/>
      <c r="AD29" s="459"/>
      <c r="AE29" s="459"/>
      <c r="AF29" s="459"/>
      <c r="AG29" s="460"/>
      <c r="AH29" s="480">
        <v>82</v>
      </c>
      <c r="AI29" s="481"/>
      <c r="AJ29" s="481"/>
      <c r="AK29" s="481"/>
      <c r="AL29" s="523"/>
      <c r="AM29" s="480">
        <v>253046</v>
      </c>
      <c r="AN29" s="481"/>
      <c r="AO29" s="481"/>
      <c r="AP29" s="481"/>
      <c r="AQ29" s="481"/>
      <c r="AR29" s="523"/>
      <c r="AS29" s="480">
        <v>3086</v>
      </c>
      <c r="AT29" s="481"/>
      <c r="AU29" s="481"/>
      <c r="AV29" s="481"/>
      <c r="AW29" s="481"/>
      <c r="AX29" s="482"/>
      <c r="AY29" s="611"/>
      <c r="AZ29" s="612"/>
      <c r="BA29" s="612"/>
      <c r="BB29" s="613"/>
      <c r="BC29" s="463" t="s">
        <v>189</v>
      </c>
      <c r="BD29" s="464"/>
      <c r="BE29" s="464"/>
      <c r="BF29" s="464"/>
      <c r="BG29" s="464"/>
      <c r="BH29" s="464"/>
      <c r="BI29" s="464"/>
      <c r="BJ29" s="464"/>
      <c r="BK29" s="464"/>
      <c r="BL29" s="464"/>
      <c r="BM29" s="465"/>
      <c r="BN29" s="429">
        <v>370806</v>
      </c>
      <c r="BO29" s="430"/>
      <c r="BP29" s="430"/>
      <c r="BQ29" s="430"/>
      <c r="BR29" s="430"/>
      <c r="BS29" s="430"/>
      <c r="BT29" s="430"/>
      <c r="BU29" s="431"/>
      <c r="BV29" s="429">
        <v>320284</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190</v>
      </c>
      <c r="X30" s="590"/>
      <c r="Y30" s="590"/>
      <c r="Z30" s="590"/>
      <c r="AA30" s="590"/>
      <c r="AB30" s="590"/>
      <c r="AC30" s="590"/>
      <c r="AD30" s="590"/>
      <c r="AE30" s="590"/>
      <c r="AF30" s="590"/>
      <c r="AG30" s="591"/>
      <c r="AH30" s="548">
        <v>99.3</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2038107</v>
      </c>
      <c r="BO30" s="606"/>
      <c r="BP30" s="606"/>
      <c r="BQ30" s="606"/>
      <c r="BR30" s="606"/>
      <c r="BS30" s="606"/>
      <c r="BT30" s="606"/>
      <c r="BU30" s="607"/>
      <c r="BV30" s="605">
        <v>1972523</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53" t="s">
        <v>197</v>
      </c>
      <c r="D33" s="453"/>
      <c r="E33" s="418" t="s">
        <v>198</v>
      </c>
      <c r="F33" s="418"/>
      <c r="G33" s="418"/>
      <c r="H33" s="418"/>
      <c r="I33" s="418"/>
      <c r="J33" s="418"/>
      <c r="K33" s="418"/>
      <c r="L33" s="418"/>
      <c r="M33" s="418"/>
      <c r="N33" s="418"/>
      <c r="O33" s="418"/>
      <c r="P33" s="418"/>
      <c r="Q33" s="418"/>
      <c r="R33" s="418"/>
      <c r="S33" s="418"/>
      <c r="T33" s="216"/>
      <c r="U33" s="453" t="s">
        <v>199</v>
      </c>
      <c r="V33" s="453"/>
      <c r="W33" s="418" t="s">
        <v>198</v>
      </c>
      <c r="X33" s="418"/>
      <c r="Y33" s="418"/>
      <c r="Z33" s="418"/>
      <c r="AA33" s="418"/>
      <c r="AB33" s="418"/>
      <c r="AC33" s="418"/>
      <c r="AD33" s="418"/>
      <c r="AE33" s="418"/>
      <c r="AF33" s="418"/>
      <c r="AG33" s="418"/>
      <c r="AH33" s="418"/>
      <c r="AI33" s="418"/>
      <c r="AJ33" s="418"/>
      <c r="AK33" s="418"/>
      <c r="AL33" s="216"/>
      <c r="AM33" s="453" t="s">
        <v>197</v>
      </c>
      <c r="AN33" s="453"/>
      <c r="AO33" s="418" t="s">
        <v>200</v>
      </c>
      <c r="AP33" s="418"/>
      <c r="AQ33" s="418"/>
      <c r="AR33" s="418"/>
      <c r="AS33" s="418"/>
      <c r="AT33" s="418"/>
      <c r="AU33" s="418"/>
      <c r="AV33" s="418"/>
      <c r="AW33" s="418"/>
      <c r="AX33" s="418"/>
      <c r="AY33" s="418"/>
      <c r="AZ33" s="418"/>
      <c r="BA33" s="418"/>
      <c r="BB33" s="418"/>
      <c r="BC33" s="418"/>
      <c r="BD33" s="217"/>
      <c r="BE33" s="418" t="s">
        <v>201</v>
      </c>
      <c r="BF33" s="418"/>
      <c r="BG33" s="418" t="s">
        <v>202</v>
      </c>
      <c r="BH33" s="418"/>
      <c r="BI33" s="418"/>
      <c r="BJ33" s="418"/>
      <c r="BK33" s="418"/>
      <c r="BL33" s="418"/>
      <c r="BM33" s="418"/>
      <c r="BN33" s="418"/>
      <c r="BO33" s="418"/>
      <c r="BP33" s="418"/>
      <c r="BQ33" s="418"/>
      <c r="BR33" s="418"/>
      <c r="BS33" s="418"/>
      <c r="BT33" s="418"/>
      <c r="BU33" s="418"/>
      <c r="BV33" s="217"/>
      <c r="BW33" s="453" t="s">
        <v>201</v>
      </c>
      <c r="BX33" s="453"/>
      <c r="BY33" s="418" t="s">
        <v>203</v>
      </c>
      <c r="BZ33" s="418"/>
      <c r="CA33" s="418"/>
      <c r="CB33" s="418"/>
      <c r="CC33" s="418"/>
      <c r="CD33" s="418"/>
      <c r="CE33" s="418"/>
      <c r="CF33" s="418"/>
      <c r="CG33" s="418"/>
      <c r="CH33" s="418"/>
      <c r="CI33" s="418"/>
      <c r="CJ33" s="418"/>
      <c r="CK33" s="418"/>
      <c r="CL33" s="418"/>
      <c r="CM33" s="418"/>
      <c r="CN33" s="216"/>
      <c r="CO33" s="453" t="s">
        <v>197</v>
      </c>
      <c r="CP33" s="453"/>
      <c r="CQ33" s="418" t="s">
        <v>204</v>
      </c>
      <c r="CR33" s="418"/>
      <c r="CS33" s="418"/>
      <c r="CT33" s="418"/>
      <c r="CU33" s="418"/>
      <c r="CV33" s="418"/>
      <c r="CW33" s="418"/>
      <c r="CX33" s="418"/>
      <c r="CY33" s="418"/>
      <c r="CZ33" s="418"/>
      <c r="DA33" s="418"/>
      <c r="DB33" s="418"/>
      <c r="DC33" s="418"/>
      <c r="DD33" s="418"/>
      <c r="DE33" s="418"/>
      <c r="DF33" s="216"/>
      <c r="DG33" s="617" t="s">
        <v>205</v>
      </c>
      <c r="DH33" s="617"/>
      <c r="DI33" s="218"/>
      <c r="DJ33" s="186"/>
      <c r="DK33" s="186"/>
      <c r="DL33" s="186"/>
      <c r="DM33" s="186"/>
      <c r="DN33" s="186"/>
      <c r="DO33" s="186"/>
    </row>
    <row r="34" spans="1:119" ht="32.25" customHeight="1">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3</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t="str">
        <f>IF(AO34="","",MAX(C34:D43,U34:V43)+1)</f>
        <v/>
      </c>
      <c r="AN34" s="618"/>
      <c r="AO34" s="619"/>
      <c r="AP34" s="619"/>
      <c r="AQ34" s="619"/>
      <c r="AR34" s="619"/>
      <c r="AS34" s="619"/>
      <c r="AT34" s="619"/>
      <c r="AU34" s="619"/>
      <c r="AV34" s="619"/>
      <c r="AW34" s="619"/>
      <c r="AX34" s="619"/>
      <c r="AY34" s="619"/>
      <c r="AZ34" s="619"/>
      <c r="BA34" s="619"/>
      <c r="BB34" s="619"/>
      <c r="BC34" s="619"/>
      <c r="BD34" s="214"/>
      <c r="BE34" s="618">
        <f>IF(BG34="","",MAX(C34:D43,U34:V43,AM34:AN43)+1)</f>
        <v>6</v>
      </c>
      <c r="BF34" s="618"/>
      <c r="BG34" s="619" t="str">
        <f>IF('各会計、関係団体の財政状況及び健全化判断比率'!B31="","",'各会計、関係団体の財政状況及び健全化判断比率'!B31)</f>
        <v>簡易水道事業特別会計</v>
      </c>
      <c r="BH34" s="619"/>
      <c r="BI34" s="619"/>
      <c r="BJ34" s="619"/>
      <c r="BK34" s="619"/>
      <c r="BL34" s="619"/>
      <c r="BM34" s="619"/>
      <c r="BN34" s="619"/>
      <c r="BO34" s="619"/>
      <c r="BP34" s="619"/>
      <c r="BQ34" s="619"/>
      <c r="BR34" s="619"/>
      <c r="BS34" s="619"/>
      <c r="BT34" s="619"/>
      <c r="BU34" s="619"/>
      <c r="BV34" s="214"/>
      <c r="BW34" s="618">
        <f>IF(BY34="","",MAX(C34:D43,U34:V43,AM34:AN43,BE34:BF43)+1)</f>
        <v>10</v>
      </c>
      <c r="BX34" s="618"/>
      <c r="BY34" s="619" t="str">
        <f>IF('各会計、関係団体の財政状況及び健全化判断比率'!B68="","",'各会計、関係団体の財政状況及び健全化判断比率'!B68)</f>
        <v>山形県消防補償等組合</v>
      </c>
      <c r="BZ34" s="619"/>
      <c r="CA34" s="619"/>
      <c r="CB34" s="619"/>
      <c r="CC34" s="619"/>
      <c r="CD34" s="619"/>
      <c r="CE34" s="619"/>
      <c r="CF34" s="619"/>
      <c r="CG34" s="619"/>
      <c r="CH34" s="619"/>
      <c r="CI34" s="619"/>
      <c r="CJ34" s="619"/>
      <c r="CK34" s="619"/>
      <c r="CL34" s="619"/>
      <c r="CM34" s="619"/>
      <c r="CN34" s="214"/>
      <c r="CO34" s="618">
        <f>IF(CQ34="","",MAX(C34:D43,U34:V43,AM34:AN43,BE34:BF43,BW34:BX43)+1)</f>
        <v>17</v>
      </c>
      <c r="CP34" s="618"/>
      <c r="CQ34" s="619" t="str">
        <f>IF('各会計、関係団体の財政状況及び健全化判断比率'!BS7="","",'各会計、関係団体の財政状況及び健全化判断比率'!BS7)</f>
        <v>肘折温泉郷振興</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c r="A35" s="187"/>
      <c r="B35" s="213"/>
      <c r="C35" s="618">
        <f>IF(E35="","",C34+1)</f>
        <v>2</v>
      </c>
      <c r="D35" s="618"/>
      <c r="E35" s="619" t="str">
        <f>IF('各会計、関係団体の財政状況及び健全化判断比率'!B8="","",'各会計、関係団体の財政状況及び健全化判断比率'!B8)</f>
        <v>へき地診療所特別会計</v>
      </c>
      <c r="F35" s="619"/>
      <c r="G35" s="619"/>
      <c r="H35" s="619"/>
      <c r="I35" s="619"/>
      <c r="J35" s="619"/>
      <c r="K35" s="619"/>
      <c r="L35" s="619"/>
      <c r="M35" s="619"/>
      <c r="N35" s="619"/>
      <c r="O35" s="619"/>
      <c r="P35" s="619"/>
      <c r="Q35" s="619"/>
      <c r="R35" s="619"/>
      <c r="S35" s="619"/>
      <c r="T35" s="214"/>
      <c r="U35" s="618">
        <f>IF(W35="","",U34+1)</f>
        <v>4</v>
      </c>
      <c r="V35" s="618"/>
      <c r="W35" s="619" t="str">
        <f>IF('各会計、関係団体の財政状況及び健全化判断比率'!B29="","",'各会計、関係団体の財政状況及び健全化判断比率'!B29)</f>
        <v>介護保険特別会計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f t="shared" ref="BE35:BE43" si="1">IF(BG35="","",BE34+1)</f>
        <v>7</v>
      </c>
      <c r="BF35" s="618"/>
      <c r="BG35" s="619" t="str">
        <f>IF('各会計、関係団体の財政状況及び健全化判断比率'!B32="","",'各会計、関係団体の財政状況及び健全化判断比率'!B32)</f>
        <v>特定環境保全公共下水道事業特別会計</v>
      </c>
      <c r="BH35" s="619"/>
      <c r="BI35" s="619"/>
      <c r="BJ35" s="619"/>
      <c r="BK35" s="619"/>
      <c r="BL35" s="619"/>
      <c r="BM35" s="619"/>
      <c r="BN35" s="619"/>
      <c r="BO35" s="619"/>
      <c r="BP35" s="619"/>
      <c r="BQ35" s="619"/>
      <c r="BR35" s="619"/>
      <c r="BS35" s="619"/>
      <c r="BT35" s="619"/>
      <c r="BU35" s="619"/>
      <c r="BV35" s="214"/>
      <c r="BW35" s="618">
        <f t="shared" ref="BW35:BW43" si="2">IF(BY35="","",BW34+1)</f>
        <v>11</v>
      </c>
      <c r="BX35" s="618"/>
      <c r="BY35" s="619" t="str">
        <f>IF('各会計、関係団体の財政状況及び健全化判断比率'!B69="","",'各会計、関係団体の財政状況及び健全化判断比率'!B69)</f>
        <v>山形県自治会館管理組合</v>
      </c>
      <c r="BZ35" s="619"/>
      <c r="CA35" s="619"/>
      <c r="CB35" s="619"/>
      <c r="CC35" s="619"/>
      <c r="CD35" s="619"/>
      <c r="CE35" s="619"/>
      <c r="CF35" s="619"/>
      <c r="CG35" s="619"/>
      <c r="CH35" s="619"/>
      <c r="CI35" s="619"/>
      <c r="CJ35" s="619"/>
      <c r="CK35" s="619"/>
      <c r="CL35" s="619"/>
      <c r="CM35" s="619"/>
      <c r="CN35" s="214"/>
      <c r="CO35" s="618">
        <f t="shared" ref="CO35:CO43" si="3">IF(CQ35="","",CO34+1)</f>
        <v>18</v>
      </c>
      <c r="CP35" s="618"/>
      <c r="CQ35" s="619" t="str">
        <f>IF('各会計、関係団体の財政状況及び健全化判断比率'!BS8="","",'各会計、関係団体の財政状況及び健全化判断比率'!BS8)</f>
        <v>おおくら升玉水力発電</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5</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f t="shared" si="1"/>
        <v>8</v>
      </c>
      <c r="BF36" s="618"/>
      <c r="BG36" s="619" t="str">
        <f>IF('各会計、関係団体の財政状況及び健全化判断比率'!B33="","",'各会計、関係団体の財政状況及び健全化判断比率'!B33)</f>
        <v>浄化槽整備事業特別会計</v>
      </c>
      <c r="BH36" s="619"/>
      <c r="BI36" s="619"/>
      <c r="BJ36" s="619"/>
      <c r="BK36" s="619"/>
      <c r="BL36" s="619"/>
      <c r="BM36" s="619"/>
      <c r="BN36" s="619"/>
      <c r="BO36" s="619"/>
      <c r="BP36" s="619"/>
      <c r="BQ36" s="619"/>
      <c r="BR36" s="619"/>
      <c r="BS36" s="619"/>
      <c r="BT36" s="619"/>
      <c r="BU36" s="619"/>
      <c r="BV36" s="214"/>
      <c r="BW36" s="618">
        <f t="shared" si="2"/>
        <v>12</v>
      </c>
      <c r="BX36" s="618"/>
      <c r="BY36" s="619" t="str">
        <f>IF('各会計、関係団体の財政状況及び健全化判断比率'!B70="","",'各会計、関係団体の財政状況及び健全化判断比率'!B70)</f>
        <v>山形県市町村職員退職手当組合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f t="shared" si="1"/>
        <v>9</v>
      </c>
      <c r="BF37" s="618"/>
      <c r="BG37" s="619" t="str">
        <f>IF('各会計、関係団体の財政状況及び健全化判断比率'!B34="","",'各会計、関係団体の財政状況及び健全化判断比率'!B34)</f>
        <v>団地造成事業特別会計</v>
      </c>
      <c r="BH37" s="619"/>
      <c r="BI37" s="619"/>
      <c r="BJ37" s="619"/>
      <c r="BK37" s="619"/>
      <c r="BL37" s="619"/>
      <c r="BM37" s="619"/>
      <c r="BN37" s="619"/>
      <c r="BO37" s="619"/>
      <c r="BP37" s="619"/>
      <c r="BQ37" s="619"/>
      <c r="BR37" s="619"/>
      <c r="BS37" s="619"/>
      <c r="BT37" s="619"/>
      <c r="BU37" s="619"/>
      <c r="BV37" s="214"/>
      <c r="BW37" s="618">
        <f t="shared" si="2"/>
        <v>13</v>
      </c>
      <c r="BX37" s="618"/>
      <c r="BY37" s="619" t="str">
        <f>IF('各会計、関係団体の財政状況及び健全化判断比率'!B71="","",'各会計、関係団体の財政状況及び健全化判断比率'!B71)</f>
        <v>山形県市町村交通災害共済組合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14</v>
      </c>
      <c r="BX38" s="618"/>
      <c r="BY38" s="619" t="str">
        <f>IF('各会計、関係団体の財政状況及び健全化判断比率'!B72="","",'各会計、関係団体の財政状況及び健全化判断比率'!B72)</f>
        <v>最上広域市町村圏事務組合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15</v>
      </c>
      <c r="BX39" s="618"/>
      <c r="BY39" s="619" t="str">
        <f>IF('各会計、関係団体の財政状況及び健全化判断比率'!B73="","",'各会計、関係団体の財政状況及び健全化判断比率'!B73)</f>
        <v>山形県後期高齢者医療広域連合（普通会計分）</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16</v>
      </c>
      <c r="BX40" s="618"/>
      <c r="BY40" s="619" t="str">
        <f>IF('各会計、関係団体の財政状況及び健全化判断比率'!B74="","",'各会計、関係団体の財政状況及び健全化判断比率'!B74)</f>
        <v>山形県後期高齢者医療広域連合（事業会計分）</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210</v>
      </c>
    </row>
    <row r="50" spans="5:5">
      <c r="E50" s="188" t="s">
        <v>211</v>
      </c>
    </row>
    <row r="51" spans="5:5">
      <c r="E51" s="188" t="s">
        <v>212</v>
      </c>
    </row>
    <row r="52" spans="5:5">
      <c r="E52" s="188" t="s">
        <v>213</v>
      </c>
    </row>
    <row r="53" spans="5:5"/>
    <row r="54" spans="5:5"/>
    <row r="55" spans="5:5"/>
    <row r="56" spans="5:5"/>
  </sheetData>
  <sheetProtection algorithmName="SHA-512" hashValue="XUDCuG326m6FFgpSYlAyn85t7nOzAERDXjOhAk903Y82ycXcJl0Gu+GSojY14RYVZfUiTw+4rkqireXHa+OozA==" saltValue="WP29GIud+/0VvjT8xzjs8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c r="A34" s="22"/>
      <c r="B34" s="31"/>
      <c r="C34" s="1210" t="s">
        <v>569</v>
      </c>
      <c r="D34" s="1210"/>
      <c r="E34" s="1211"/>
      <c r="F34" s="32">
        <v>3.16</v>
      </c>
      <c r="G34" s="33">
        <v>2.68</v>
      </c>
      <c r="H34" s="33">
        <v>4.67</v>
      </c>
      <c r="I34" s="33">
        <v>2.88</v>
      </c>
      <c r="J34" s="34">
        <v>4.42</v>
      </c>
      <c r="K34" s="22"/>
      <c r="L34" s="22"/>
      <c r="M34" s="22"/>
      <c r="N34" s="22"/>
      <c r="O34" s="22"/>
      <c r="P34" s="22"/>
    </row>
    <row r="35" spans="1:16" ht="39" customHeight="1">
      <c r="A35" s="22"/>
      <c r="B35" s="35"/>
      <c r="C35" s="1204" t="s">
        <v>570</v>
      </c>
      <c r="D35" s="1205"/>
      <c r="E35" s="1206"/>
      <c r="F35" s="36" t="s">
        <v>519</v>
      </c>
      <c r="G35" s="37" t="s">
        <v>519</v>
      </c>
      <c r="H35" s="37">
        <v>0</v>
      </c>
      <c r="I35" s="37">
        <v>0</v>
      </c>
      <c r="J35" s="38">
        <v>1.81</v>
      </c>
      <c r="K35" s="22"/>
      <c r="L35" s="22"/>
      <c r="M35" s="22"/>
      <c r="N35" s="22"/>
      <c r="O35" s="22"/>
      <c r="P35" s="22"/>
    </row>
    <row r="36" spans="1:16" ht="39" customHeight="1">
      <c r="A36" s="22"/>
      <c r="B36" s="35"/>
      <c r="C36" s="1204" t="s">
        <v>571</v>
      </c>
      <c r="D36" s="1205"/>
      <c r="E36" s="1206"/>
      <c r="F36" s="36">
        <v>0.18</v>
      </c>
      <c r="G36" s="37">
        <v>0.46</v>
      </c>
      <c r="H36" s="37">
        <v>0.73</v>
      </c>
      <c r="I36" s="37">
        <v>0.27</v>
      </c>
      <c r="J36" s="38">
        <v>1.1299999999999999</v>
      </c>
      <c r="K36" s="22"/>
      <c r="L36" s="22"/>
      <c r="M36" s="22"/>
      <c r="N36" s="22"/>
      <c r="O36" s="22"/>
      <c r="P36" s="22"/>
    </row>
    <row r="37" spans="1:16" ht="39" customHeight="1">
      <c r="A37" s="22"/>
      <c r="B37" s="35"/>
      <c r="C37" s="1204" t="s">
        <v>572</v>
      </c>
      <c r="D37" s="1205"/>
      <c r="E37" s="1206"/>
      <c r="F37" s="36">
        <v>0.69</v>
      </c>
      <c r="G37" s="37">
        <v>0.76</v>
      </c>
      <c r="H37" s="37">
        <v>1.34</v>
      </c>
      <c r="I37" s="37">
        <v>0.88</v>
      </c>
      <c r="J37" s="38">
        <v>0.67</v>
      </c>
      <c r="K37" s="22"/>
      <c r="L37" s="22"/>
      <c r="M37" s="22"/>
      <c r="N37" s="22"/>
      <c r="O37" s="22"/>
      <c r="P37" s="22"/>
    </row>
    <row r="38" spans="1:16" ht="39" customHeight="1">
      <c r="A38" s="22"/>
      <c r="B38" s="35"/>
      <c r="C38" s="1204" t="s">
        <v>573</v>
      </c>
      <c r="D38" s="1205"/>
      <c r="E38" s="1206"/>
      <c r="F38" s="36">
        <v>0.26</v>
      </c>
      <c r="G38" s="37">
        <v>0.08</v>
      </c>
      <c r="H38" s="37">
        <v>0.26</v>
      </c>
      <c r="I38" s="37">
        <v>0.32</v>
      </c>
      <c r="J38" s="38">
        <v>0.13</v>
      </c>
      <c r="K38" s="22"/>
      <c r="L38" s="22"/>
      <c r="M38" s="22"/>
      <c r="N38" s="22"/>
      <c r="O38" s="22"/>
      <c r="P38" s="22"/>
    </row>
    <row r="39" spans="1:16" ht="39" customHeight="1">
      <c r="A39" s="22"/>
      <c r="B39" s="35"/>
      <c r="C39" s="1204" t="s">
        <v>574</v>
      </c>
      <c r="D39" s="1205"/>
      <c r="E39" s="1206"/>
      <c r="F39" s="36">
        <v>0.05</v>
      </c>
      <c r="G39" s="37">
        <v>0.05</v>
      </c>
      <c r="H39" s="37">
        <v>0.06</v>
      </c>
      <c r="I39" s="37">
        <v>0.04</v>
      </c>
      <c r="J39" s="38">
        <v>0.05</v>
      </c>
      <c r="K39" s="22"/>
      <c r="L39" s="22"/>
      <c r="M39" s="22"/>
      <c r="N39" s="22"/>
      <c r="O39" s="22"/>
      <c r="P39" s="22"/>
    </row>
    <row r="40" spans="1:16" ht="39" customHeight="1">
      <c r="A40" s="22"/>
      <c r="B40" s="35"/>
      <c r="C40" s="1204" t="s">
        <v>575</v>
      </c>
      <c r="D40" s="1205"/>
      <c r="E40" s="1206"/>
      <c r="F40" s="36">
        <v>0.03</v>
      </c>
      <c r="G40" s="37">
        <v>0.03</v>
      </c>
      <c r="H40" s="37">
        <v>0.02</v>
      </c>
      <c r="I40" s="37">
        <v>0.02</v>
      </c>
      <c r="J40" s="38">
        <v>0.02</v>
      </c>
      <c r="K40" s="22"/>
      <c r="L40" s="22"/>
      <c r="M40" s="22"/>
      <c r="N40" s="22"/>
      <c r="O40" s="22"/>
      <c r="P40" s="22"/>
    </row>
    <row r="41" spans="1:16" ht="39" customHeight="1">
      <c r="A41" s="22"/>
      <c r="B41" s="35"/>
      <c r="C41" s="1204" t="s">
        <v>576</v>
      </c>
      <c r="D41" s="1205"/>
      <c r="E41" s="1206"/>
      <c r="F41" s="36">
        <v>0.01</v>
      </c>
      <c r="G41" s="37">
        <v>0.01</v>
      </c>
      <c r="H41" s="37">
        <v>0.01</v>
      </c>
      <c r="I41" s="37">
        <v>0.01</v>
      </c>
      <c r="J41" s="38">
        <v>0.01</v>
      </c>
      <c r="K41" s="22"/>
      <c r="L41" s="22"/>
      <c r="M41" s="22"/>
      <c r="N41" s="22"/>
      <c r="O41" s="22"/>
      <c r="P41" s="22"/>
    </row>
    <row r="42" spans="1:16" ht="39" customHeight="1">
      <c r="A42" s="22"/>
      <c r="B42" s="39"/>
      <c r="C42" s="1204" t="s">
        <v>577</v>
      </c>
      <c r="D42" s="1205"/>
      <c r="E42" s="1206"/>
      <c r="F42" s="36" t="s">
        <v>519</v>
      </c>
      <c r="G42" s="37" t="s">
        <v>519</v>
      </c>
      <c r="H42" s="37" t="s">
        <v>519</v>
      </c>
      <c r="I42" s="37" t="s">
        <v>519</v>
      </c>
      <c r="J42" s="38" t="s">
        <v>519</v>
      </c>
      <c r="K42" s="22"/>
      <c r="L42" s="22"/>
      <c r="M42" s="22"/>
      <c r="N42" s="22"/>
      <c r="O42" s="22"/>
      <c r="P42" s="22"/>
    </row>
    <row r="43" spans="1:16" ht="39" customHeight="1" thickBot="1">
      <c r="A43" s="22"/>
      <c r="B43" s="40"/>
      <c r="C43" s="1207" t="s">
        <v>578</v>
      </c>
      <c r="D43" s="1208"/>
      <c r="E43" s="1209"/>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Jr8A2SOX+0X34BQuozkqLNE4GMGhO4ZOwK8HI19bR/7e61GiXEHpP54qqbyIkzo3Ta23EW8DLQ6nICCzgjcBRg==" saltValue="VaOqT3I1uWJ8vkyG/q2U+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c r="A45" s="48"/>
      <c r="B45" s="1212" t="s">
        <v>11</v>
      </c>
      <c r="C45" s="1213"/>
      <c r="D45" s="58"/>
      <c r="E45" s="1218" t="s">
        <v>12</v>
      </c>
      <c r="F45" s="1218"/>
      <c r="G45" s="1218"/>
      <c r="H45" s="1218"/>
      <c r="I45" s="1218"/>
      <c r="J45" s="1219"/>
      <c r="K45" s="59">
        <v>380</v>
      </c>
      <c r="L45" s="60">
        <v>423</v>
      </c>
      <c r="M45" s="60">
        <v>423</v>
      </c>
      <c r="N45" s="60">
        <v>417</v>
      </c>
      <c r="O45" s="61">
        <v>440</v>
      </c>
      <c r="P45" s="48"/>
      <c r="Q45" s="48"/>
      <c r="R45" s="48"/>
      <c r="S45" s="48"/>
      <c r="T45" s="48"/>
      <c r="U45" s="48"/>
    </row>
    <row r="46" spans="1:21" ht="30.75" customHeight="1">
      <c r="A46" s="48"/>
      <c r="B46" s="1214"/>
      <c r="C46" s="1215"/>
      <c r="D46" s="62"/>
      <c r="E46" s="1220" t="s">
        <v>13</v>
      </c>
      <c r="F46" s="1220"/>
      <c r="G46" s="1220"/>
      <c r="H46" s="1220"/>
      <c r="I46" s="1220"/>
      <c r="J46" s="1221"/>
      <c r="K46" s="63" t="s">
        <v>519</v>
      </c>
      <c r="L46" s="64" t="s">
        <v>519</v>
      </c>
      <c r="M46" s="64" t="s">
        <v>519</v>
      </c>
      <c r="N46" s="64" t="s">
        <v>519</v>
      </c>
      <c r="O46" s="65" t="s">
        <v>519</v>
      </c>
      <c r="P46" s="48"/>
      <c r="Q46" s="48"/>
      <c r="R46" s="48"/>
      <c r="S46" s="48"/>
      <c r="T46" s="48"/>
      <c r="U46" s="48"/>
    </row>
    <row r="47" spans="1:21" ht="30.75" customHeight="1">
      <c r="A47" s="48"/>
      <c r="B47" s="1214"/>
      <c r="C47" s="1215"/>
      <c r="D47" s="62"/>
      <c r="E47" s="1220" t="s">
        <v>14</v>
      </c>
      <c r="F47" s="1220"/>
      <c r="G47" s="1220"/>
      <c r="H47" s="1220"/>
      <c r="I47" s="1220"/>
      <c r="J47" s="1221"/>
      <c r="K47" s="63" t="s">
        <v>519</v>
      </c>
      <c r="L47" s="64" t="s">
        <v>519</v>
      </c>
      <c r="M47" s="64" t="s">
        <v>519</v>
      </c>
      <c r="N47" s="64" t="s">
        <v>519</v>
      </c>
      <c r="O47" s="65" t="s">
        <v>519</v>
      </c>
      <c r="P47" s="48"/>
      <c r="Q47" s="48"/>
      <c r="R47" s="48"/>
      <c r="S47" s="48"/>
      <c r="T47" s="48"/>
      <c r="U47" s="48"/>
    </row>
    <row r="48" spans="1:21" ht="30.75" customHeight="1">
      <c r="A48" s="48"/>
      <c r="B48" s="1214"/>
      <c r="C48" s="1215"/>
      <c r="D48" s="62"/>
      <c r="E48" s="1220" t="s">
        <v>15</v>
      </c>
      <c r="F48" s="1220"/>
      <c r="G48" s="1220"/>
      <c r="H48" s="1220"/>
      <c r="I48" s="1220"/>
      <c r="J48" s="1221"/>
      <c r="K48" s="63">
        <v>110</v>
      </c>
      <c r="L48" s="64">
        <v>121</v>
      </c>
      <c r="M48" s="64">
        <v>123</v>
      </c>
      <c r="N48" s="64">
        <v>120</v>
      </c>
      <c r="O48" s="65">
        <v>120</v>
      </c>
      <c r="P48" s="48"/>
      <c r="Q48" s="48"/>
      <c r="R48" s="48"/>
      <c r="S48" s="48"/>
      <c r="T48" s="48"/>
      <c r="U48" s="48"/>
    </row>
    <row r="49" spans="1:21" ht="30.75" customHeight="1">
      <c r="A49" s="48"/>
      <c r="B49" s="1214"/>
      <c r="C49" s="1215"/>
      <c r="D49" s="62"/>
      <c r="E49" s="1220" t="s">
        <v>16</v>
      </c>
      <c r="F49" s="1220"/>
      <c r="G49" s="1220"/>
      <c r="H49" s="1220"/>
      <c r="I49" s="1220"/>
      <c r="J49" s="1221"/>
      <c r="K49" s="63">
        <v>76</v>
      </c>
      <c r="L49" s="64">
        <v>17</v>
      </c>
      <c r="M49" s="64">
        <v>27</v>
      </c>
      <c r="N49" s="64">
        <v>23</v>
      </c>
      <c r="O49" s="65">
        <v>24</v>
      </c>
      <c r="P49" s="48"/>
      <c r="Q49" s="48"/>
      <c r="R49" s="48"/>
      <c r="S49" s="48"/>
      <c r="T49" s="48"/>
      <c r="U49" s="48"/>
    </row>
    <row r="50" spans="1:21" ht="30.75" customHeight="1">
      <c r="A50" s="48"/>
      <c r="B50" s="1214"/>
      <c r="C50" s="1215"/>
      <c r="D50" s="62"/>
      <c r="E50" s="1220" t="s">
        <v>17</v>
      </c>
      <c r="F50" s="1220"/>
      <c r="G50" s="1220"/>
      <c r="H50" s="1220"/>
      <c r="I50" s="1220"/>
      <c r="J50" s="1221"/>
      <c r="K50" s="63">
        <v>9</v>
      </c>
      <c r="L50" s="64">
        <v>9</v>
      </c>
      <c r="M50" s="64">
        <v>9</v>
      </c>
      <c r="N50" s="64">
        <v>9</v>
      </c>
      <c r="O50" s="65">
        <v>1</v>
      </c>
      <c r="P50" s="48"/>
      <c r="Q50" s="48"/>
      <c r="R50" s="48"/>
      <c r="S50" s="48"/>
      <c r="T50" s="48"/>
      <c r="U50" s="48"/>
    </row>
    <row r="51" spans="1:21" ht="30.75" customHeight="1">
      <c r="A51" s="48"/>
      <c r="B51" s="1216"/>
      <c r="C51" s="1217"/>
      <c r="D51" s="66"/>
      <c r="E51" s="1220" t="s">
        <v>18</v>
      </c>
      <c r="F51" s="1220"/>
      <c r="G51" s="1220"/>
      <c r="H51" s="1220"/>
      <c r="I51" s="1220"/>
      <c r="J51" s="1221"/>
      <c r="K51" s="63" t="s">
        <v>519</v>
      </c>
      <c r="L51" s="64" t="s">
        <v>519</v>
      </c>
      <c r="M51" s="64" t="s">
        <v>519</v>
      </c>
      <c r="N51" s="64" t="s">
        <v>519</v>
      </c>
      <c r="O51" s="65" t="s">
        <v>519</v>
      </c>
      <c r="P51" s="48"/>
      <c r="Q51" s="48"/>
      <c r="R51" s="48"/>
      <c r="S51" s="48"/>
      <c r="T51" s="48"/>
      <c r="U51" s="48"/>
    </row>
    <row r="52" spans="1:21" ht="30.75" customHeight="1">
      <c r="A52" s="48"/>
      <c r="B52" s="1222" t="s">
        <v>19</v>
      </c>
      <c r="C52" s="1223"/>
      <c r="D52" s="66"/>
      <c r="E52" s="1220" t="s">
        <v>20</v>
      </c>
      <c r="F52" s="1220"/>
      <c r="G52" s="1220"/>
      <c r="H52" s="1220"/>
      <c r="I52" s="1220"/>
      <c r="J52" s="1221"/>
      <c r="K52" s="63">
        <v>446</v>
      </c>
      <c r="L52" s="64">
        <v>406</v>
      </c>
      <c r="M52" s="64">
        <v>432</v>
      </c>
      <c r="N52" s="64">
        <v>448</v>
      </c>
      <c r="O52" s="65">
        <v>454</v>
      </c>
      <c r="P52" s="48"/>
      <c r="Q52" s="48"/>
      <c r="R52" s="48"/>
      <c r="S52" s="48"/>
      <c r="T52" s="48"/>
      <c r="U52" s="48"/>
    </row>
    <row r="53" spans="1:21" ht="30.75" customHeight="1" thickBot="1">
      <c r="A53" s="48"/>
      <c r="B53" s="1224" t="s">
        <v>21</v>
      </c>
      <c r="C53" s="1225"/>
      <c r="D53" s="67"/>
      <c r="E53" s="1226" t="s">
        <v>22</v>
      </c>
      <c r="F53" s="1226"/>
      <c r="G53" s="1226"/>
      <c r="H53" s="1226"/>
      <c r="I53" s="1226"/>
      <c r="J53" s="1227"/>
      <c r="K53" s="68">
        <v>129</v>
      </c>
      <c r="L53" s="69">
        <v>164</v>
      </c>
      <c r="M53" s="69">
        <v>150</v>
      </c>
      <c r="N53" s="69">
        <v>121</v>
      </c>
      <c r="O53" s="70">
        <v>131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c r="B57" s="1228" t="s">
        <v>25</v>
      </c>
      <c r="C57" s="1229"/>
      <c r="D57" s="1232" t="s">
        <v>26</v>
      </c>
      <c r="E57" s="1233"/>
      <c r="F57" s="1233"/>
      <c r="G57" s="1233"/>
      <c r="H57" s="1233"/>
      <c r="I57" s="1233"/>
      <c r="J57" s="1234"/>
      <c r="K57" s="83" t="s">
        <v>601</v>
      </c>
      <c r="L57" s="84" t="s">
        <v>601</v>
      </c>
      <c r="M57" s="84" t="s">
        <v>601</v>
      </c>
      <c r="N57" s="84" t="s">
        <v>601</v>
      </c>
      <c r="O57" s="85" t="s">
        <v>601</v>
      </c>
    </row>
    <row r="58" spans="1:21" ht="31.5" customHeight="1" thickBot="1">
      <c r="B58" s="1230"/>
      <c r="C58" s="1231"/>
      <c r="D58" s="1235" t="s">
        <v>27</v>
      </c>
      <c r="E58" s="1236"/>
      <c r="F58" s="1236"/>
      <c r="G58" s="1236"/>
      <c r="H58" s="1236"/>
      <c r="I58" s="1236"/>
      <c r="J58" s="1237"/>
      <c r="K58" s="86" t="s">
        <v>601</v>
      </c>
      <c r="L58" s="87" t="s">
        <v>601</v>
      </c>
      <c r="M58" s="87" t="s">
        <v>601</v>
      </c>
      <c r="N58" s="87" t="s">
        <v>601</v>
      </c>
      <c r="O58" s="88" t="s">
        <v>601</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6mbTb9K11NueILpXM/PKNiAzTsJstDVVlhryE8OQHwK1v6t2fLEXWTyx4XCx7U4YY0llZHSGG1KMjMxPbcK9pg==" saltValue="R7dIfSDHwHwv4Q01V+tUK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85" zoomScaleNormal="85"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561</v>
      </c>
      <c r="J40" s="100" t="s">
        <v>562</v>
      </c>
      <c r="K40" s="100" t="s">
        <v>563</v>
      </c>
      <c r="L40" s="100" t="s">
        <v>564</v>
      </c>
      <c r="M40" s="101" t="s">
        <v>565</v>
      </c>
    </row>
    <row r="41" spans="2:13" ht="27.75" customHeight="1">
      <c r="B41" s="1238" t="s">
        <v>30</v>
      </c>
      <c r="C41" s="1239"/>
      <c r="D41" s="102"/>
      <c r="E41" s="1244" t="s">
        <v>31</v>
      </c>
      <c r="F41" s="1244"/>
      <c r="G41" s="1244"/>
      <c r="H41" s="1245"/>
      <c r="I41" s="103">
        <v>4021</v>
      </c>
      <c r="J41" s="104">
        <v>4038</v>
      </c>
      <c r="K41" s="104">
        <v>4469</v>
      </c>
      <c r="L41" s="104">
        <v>4519</v>
      </c>
      <c r="M41" s="105">
        <v>4619</v>
      </c>
    </row>
    <row r="42" spans="2:13" ht="27.75" customHeight="1">
      <c r="B42" s="1240"/>
      <c r="C42" s="1241"/>
      <c r="D42" s="106"/>
      <c r="E42" s="1246" t="s">
        <v>32</v>
      </c>
      <c r="F42" s="1246"/>
      <c r="G42" s="1246"/>
      <c r="H42" s="1247"/>
      <c r="I42" s="107">
        <v>41</v>
      </c>
      <c r="J42" s="108">
        <v>32</v>
      </c>
      <c r="K42" s="108">
        <v>15</v>
      </c>
      <c r="L42" s="108">
        <v>7</v>
      </c>
      <c r="M42" s="109">
        <v>5</v>
      </c>
    </row>
    <row r="43" spans="2:13" ht="27.75" customHeight="1">
      <c r="B43" s="1240"/>
      <c r="C43" s="1241"/>
      <c r="D43" s="106"/>
      <c r="E43" s="1246" t="s">
        <v>33</v>
      </c>
      <c r="F43" s="1246"/>
      <c r="G43" s="1246"/>
      <c r="H43" s="1247"/>
      <c r="I43" s="107">
        <v>1347</v>
      </c>
      <c r="J43" s="108">
        <v>1277</v>
      </c>
      <c r="K43" s="108">
        <v>1268</v>
      </c>
      <c r="L43" s="108">
        <v>1285</v>
      </c>
      <c r="M43" s="109">
        <v>1243</v>
      </c>
    </row>
    <row r="44" spans="2:13" ht="27.75" customHeight="1">
      <c r="B44" s="1240"/>
      <c r="C44" s="1241"/>
      <c r="D44" s="106"/>
      <c r="E44" s="1246" t="s">
        <v>34</v>
      </c>
      <c r="F44" s="1246"/>
      <c r="G44" s="1246"/>
      <c r="H44" s="1247"/>
      <c r="I44" s="107">
        <v>78</v>
      </c>
      <c r="J44" s="108">
        <v>73</v>
      </c>
      <c r="K44" s="108">
        <v>50</v>
      </c>
      <c r="L44" s="108">
        <v>40</v>
      </c>
      <c r="M44" s="109">
        <v>17</v>
      </c>
    </row>
    <row r="45" spans="2:13" ht="27.75" customHeight="1">
      <c r="B45" s="1240"/>
      <c r="C45" s="1241"/>
      <c r="D45" s="106"/>
      <c r="E45" s="1246" t="s">
        <v>35</v>
      </c>
      <c r="F45" s="1246"/>
      <c r="G45" s="1246"/>
      <c r="H45" s="1247"/>
      <c r="I45" s="107">
        <v>114</v>
      </c>
      <c r="J45" s="108">
        <v>223</v>
      </c>
      <c r="K45" s="108">
        <v>202</v>
      </c>
      <c r="L45" s="108">
        <v>206</v>
      </c>
      <c r="M45" s="109">
        <v>152</v>
      </c>
    </row>
    <row r="46" spans="2:13" ht="27.75" customHeight="1">
      <c r="B46" s="1240"/>
      <c r="C46" s="1241"/>
      <c r="D46" s="110"/>
      <c r="E46" s="1246" t="s">
        <v>36</v>
      </c>
      <c r="F46" s="1246"/>
      <c r="G46" s="1246"/>
      <c r="H46" s="1247"/>
      <c r="I46" s="107" t="s">
        <v>519</v>
      </c>
      <c r="J46" s="108" t="s">
        <v>519</v>
      </c>
      <c r="K46" s="108" t="s">
        <v>519</v>
      </c>
      <c r="L46" s="108" t="s">
        <v>519</v>
      </c>
      <c r="M46" s="109" t="s">
        <v>519</v>
      </c>
    </row>
    <row r="47" spans="2:13" ht="27.75" customHeight="1">
      <c r="B47" s="1240"/>
      <c r="C47" s="1241"/>
      <c r="D47" s="111"/>
      <c r="E47" s="1248" t="s">
        <v>37</v>
      </c>
      <c r="F47" s="1249"/>
      <c r="G47" s="1249"/>
      <c r="H47" s="1250"/>
      <c r="I47" s="107" t="s">
        <v>519</v>
      </c>
      <c r="J47" s="108" t="s">
        <v>519</v>
      </c>
      <c r="K47" s="108" t="s">
        <v>519</v>
      </c>
      <c r="L47" s="108" t="s">
        <v>519</v>
      </c>
      <c r="M47" s="109" t="s">
        <v>519</v>
      </c>
    </row>
    <row r="48" spans="2:13" ht="27.75" customHeight="1">
      <c r="B48" s="1240"/>
      <c r="C48" s="1241"/>
      <c r="D48" s="106"/>
      <c r="E48" s="1246" t="s">
        <v>38</v>
      </c>
      <c r="F48" s="1246"/>
      <c r="G48" s="1246"/>
      <c r="H48" s="1247"/>
      <c r="I48" s="107" t="s">
        <v>519</v>
      </c>
      <c r="J48" s="108" t="s">
        <v>519</v>
      </c>
      <c r="K48" s="108" t="s">
        <v>519</v>
      </c>
      <c r="L48" s="108" t="s">
        <v>519</v>
      </c>
      <c r="M48" s="109" t="s">
        <v>519</v>
      </c>
    </row>
    <row r="49" spans="2:13" ht="27.75" customHeight="1">
      <c r="B49" s="1242"/>
      <c r="C49" s="1243"/>
      <c r="D49" s="106"/>
      <c r="E49" s="1246" t="s">
        <v>39</v>
      </c>
      <c r="F49" s="1246"/>
      <c r="G49" s="1246"/>
      <c r="H49" s="1247"/>
      <c r="I49" s="107" t="s">
        <v>519</v>
      </c>
      <c r="J49" s="108" t="s">
        <v>519</v>
      </c>
      <c r="K49" s="108" t="s">
        <v>519</v>
      </c>
      <c r="L49" s="108" t="s">
        <v>519</v>
      </c>
      <c r="M49" s="109" t="s">
        <v>519</v>
      </c>
    </row>
    <row r="50" spans="2:13" ht="27.75" customHeight="1">
      <c r="B50" s="1251" t="s">
        <v>40</v>
      </c>
      <c r="C50" s="1252"/>
      <c r="D50" s="112"/>
      <c r="E50" s="1246" t="s">
        <v>41</v>
      </c>
      <c r="F50" s="1246"/>
      <c r="G50" s="1246"/>
      <c r="H50" s="1247"/>
      <c r="I50" s="107">
        <v>3314</v>
      </c>
      <c r="J50" s="108">
        <v>3344</v>
      </c>
      <c r="K50" s="108">
        <v>3229</v>
      </c>
      <c r="L50" s="108">
        <v>3207</v>
      </c>
      <c r="M50" s="109">
        <v>3316</v>
      </c>
    </row>
    <row r="51" spans="2:13" ht="27.75" customHeight="1">
      <c r="B51" s="1240"/>
      <c r="C51" s="1241"/>
      <c r="D51" s="106"/>
      <c r="E51" s="1246" t="s">
        <v>42</v>
      </c>
      <c r="F51" s="1246"/>
      <c r="G51" s="1246"/>
      <c r="H51" s="1247"/>
      <c r="I51" s="107" t="s">
        <v>519</v>
      </c>
      <c r="J51" s="108" t="s">
        <v>519</v>
      </c>
      <c r="K51" s="108">
        <v>18</v>
      </c>
      <c r="L51" s="108">
        <v>17</v>
      </c>
      <c r="M51" s="109">
        <v>16</v>
      </c>
    </row>
    <row r="52" spans="2:13" ht="27.75" customHeight="1">
      <c r="B52" s="1242"/>
      <c r="C52" s="1243"/>
      <c r="D52" s="106"/>
      <c r="E52" s="1246" t="s">
        <v>43</v>
      </c>
      <c r="F52" s="1246"/>
      <c r="G52" s="1246"/>
      <c r="H52" s="1247"/>
      <c r="I52" s="107">
        <v>4071</v>
      </c>
      <c r="J52" s="108">
        <v>3977</v>
      </c>
      <c r="K52" s="108">
        <v>4240</v>
      </c>
      <c r="L52" s="108">
        <v>4491</v>
      </c>
      <c r="M52" s="109">
        <v>4410</v>
      </c>
    </row>
    <row r="53" spans="2:13" ht="27.75" customHeight="1" thickBot="1">
      <c r="B53" s="1253" t="s">
        <v>44</v>
      </c>
      <c r="C53" s="1254"/>
      <c r="D53" s="113"/>
      <c r="E53" s="1255" t="s">
        <v>45</v>
      </c>
      <c r="F53" s="1255"/>
      <c r="G53" s="1255"/>
      <c r="H53" s="1256"/>
      <c r="I53" s="114">
        <v>-1784</v>
      </c>
      <c r="J53" s="115">
        <v>-1677</v>
      </c>
      <c r="K53" s="115">
        <v>-1483</v>
      </c>
      <c r="L53" s="115">
        <v>-1658</v>
      </c>
      <c r="M53" s="116">
        <v>-1706</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sheetData>
  <sheetProtection algorithmName="SHA-512" hashValue="yWpvtaqhzKXNA1mj/AfUPRKlfh7mYenEW8nrSCzMhGA2WNcteepN9ecydeDvxgdSMNsS6VsWtVBEj+ugXgPb7Q==" saltValue="WxFulUjp5pJsEm0i8fE2N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563</v>
      </c>
      <c r="G54" s="125" t="s">
        <v>564</v>
      </c>
      <c r="H54" s="126" t="s">
        <v>565</v>
      </c>
    </row>
    <row r="55" spans="2:8" ht="52.5" customHeight="1">
      <c r="B55" s="127"/>
      <c r="C55" s="1265" t="s">
        <v>48</v>
      </c>
      <c r="D55" s="1265"/>
      <c r="E55" s="1266"/>
      <c r="F55" s="128">
        <v>787</v>
      </c>
      <c r="G55" s="128">
        <v>788</v>
      </c>
      <c r="H55" s="129">
        <v>788</v>
      </c>
    </row>
    <row r="56" spans="2:8" ht="52.5" customHeight="1">
      <c r="B56" s="130"/>
      <c r="C56" s="1267" t="s">
        <v>49</v>
      </c>
      <c r="D56" s="1267"/>
      <c r="E56" s="1268"/>
      <c r="F56" s="131">
        <v>270</v>
      </c>
      <c r="G56" s="131">
        <v>320</v>
      </c>
      <c r="H56" s="132">
        <v>371</v>
      </c>
    </row>
    <row r="57" spans="2:8" ht="53.25" customHeight="1">
      <c r="B57" s="130"/>
      <c r="C57" s="1269" t="s">
        <v>50</v>
      </c>
      <c r="D57" s="1269"/>
      <c r="E57" s="1270"/>
      <c r="F57" s="133">
        <v>2095</v>
      </c>
      <c r="G57" s="133">
        <v>1973</v>
      </c>
      <c r="H57" s="134">
        <v>2038</v>
      </c>
    </row>
    <row r="58" spans="2:8" ht="45.75" customHeight="1">
      <c r="B58" s="135"/>
      <c r="C58" s="1257" t="s">
        <v>594</v>
      </c>
      <c r="D58" s="1258"/>
      <c r="E58" s="1259"/>
      <c r="F58" s="136">
        <v>1318</v>
      </c>
      <c r="G58" s="136">
        <v>1361</v>
      </c>
      <c r="H58" s="137">
        <v>1448</v>
      </c>
    </row>
    <row r="59" spans="2:8" ht="45.75" customHeight="1">
      <c r="B59" s="135"/>
      <c r="C59" s="1257" t="s">
        <v>595</v>
      </c>
      <c r="D59" s="1258"/>
      <c r="E59" s="1259"/>
      <c r="F59" s="136">
        <v>129</v>
      </c>
      <c r="G59" s="136">
        <v>129</v>
      </c>
      <c r="H59" s="137">
        <v>129</v>
      </c>
    </row>
    <row r="60" spans="2:8" ht="45.75" customHeight="1">
      <c r="B60" s="135"/>
      <c r="C60" s="1257" t="s">
        <v>596</v>
      </c>
      <c r="D60" s="1258"/>
      <c r="E60" s="1259"/>
      <c r="F60" s="136">
        <v>100</v>
      </c>
      <c r="G60" s="136">
        <v>100</v>
      </c>
      <c r="H60" s="137">
        <v>100</v>
      </c>
    </row>
    <row r="61" spans="2:8" ht="45.75" customHeight="1">
      <c r="B61" s="135"/>
      <c r="C61" s="1257" t="s">
        <v>597</v>
      </c>
      <c r="D61" s="1258"/>
      <c r="E61" s="1259"/>
      <c r="F61" s="136">
        <v>123</v>
      </c>
      <c r="G61" s="136">
        <v>114</v>
      </c>
      <c r="H61" s="137">
        <v>92</v>
      </c>
    </row>
    <row r="62" spans="2:8" ht="45.75" customHeight="1" thickBot="1">
      <c r="B62" s="138"/>
      <c r="C62" s="1260" t="s">
        <v>598</v>
      </c>
      <c r="D62" s="1261"/>
      <c r="E62" s="1262"/>
      <c r="F62" s="139">
        <v>80</v>
      </c>
      <c r="G62" s="139">
        <v>80</v>
      </c>
      <c r="H62" s="140">
        <v>80</v>
      </c>
    </row>
    <row r="63" spans="2:8" ht="52.5" customHeight="1" thickBot="1">
      <c r="B63" s="141"/>
      <c r="C63" s="1263" t="s">
        <v>51</v>
      </c>
      <c r="D63" s="1263"/>
      <c r="E63" s="1264"/>
      <c r="F63" s="142">
        <v>3152</v>
      </c>
      <c r="G63" s="142">
        <v>3080</v>
      </c>
      <c r="H63" s="143">
        <v>3197</v>
      </c>
    </row>
    <row r="64" spans="2:8" ht="15" customHeight="1"/>
  </sheetData>
  <sheetProtection algorithmName="SHA-512" hashValue="fke8bjweRzZKH4UCMHoJScFkWjammNGvREws6YxPWr1FIoZtq0ZueiJatBbyzvFGTqG6CctnyY3aO0WpvaqO7A==" saltValue="7j+5/dJO0jTFY47hnI8rj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558</v>
      </c>
      <c r="G2" s="157"/>
      <c r="H2" s="158"/>
    </row>
    <row r="3" spans="1:8">
      <c r="A3" s="154" t="s">
        <v>551</v>
      </c>
      <c r="B3" s="159"/>
      <c r="C3" s="160"/>
      <c r="D3" s="161">
        <v>168330</v>
      </c>
      <c r="E3" s="162"/>
      <c r="F3" s="163">
        <v>280458</v>
      </c>
      <c r="G3" s="164"/>
      <c r="H3" s="165"/>
    </row>
    <row r="4" spans="1:8">
      <c r="A4" s="166"/>
      <c r="B4" s="167"/>
      <c r="C4" s="168"/>
      <c r="D4" s="169">
        <v>89826</v>
      </c>
      <c r="E4" s="170"/>
      <c r="F4" s="171">
        <v>127286</v>
      </c>
      <c r="G4" s="172"/>
      <c r="H4" s="173"/>
    </row>
    <row r="5" spans="1:8">
      <c r="A5" s="154" t="s">
        <v>553</v>
      </c>
      <c r="B5" s="159"/>
      <c r="C5" s="160"/>
      <c r="D5" s="161">
        <v>228336</v>
      </c>
      <c r="E5" s="162"/>
      <c r="F5" s="163">
        <v>291945</v>
      </c>
      <c r="G5" s="164"/>
      <c r="H5" s="165"/>
    </row>
    <row r="6" spans="1:8">
      <c r="A6" s="166"/>
      <c r="B6" s="167"/>
      <c r="C6" s="168"/>
      <c r="D6" s="169">
        <v>91020</v>
      </c>
      <c r="E6" s="170"/>
      <c r="F6" s="171">
        <v>127651</v>
      </c>
      <c r="G6" s="172"/>
      <c r="H6" s="173"/>
    </row>
    <row r="7" spans="1:8">
      <c r="A7" s="154" t="s">
        <v>554</v>
      </c>
      <c r="B7" s="159"/>
      <c r="C7" s="160"/>
      <c r="D7" s="161">
        <v>305999</v>
      </c>
      <c r="E7" s="162"/>
      <c r="F7" s="163">
        <v>291173</v>
      </c>
      <c r="G7" s="164"/>
      <c r="H7" s="165"/>
    </row>
    <row r="8" spans="1:8">
      <c r="A8" s="166"/>
      <c r="B8" s="167"/>
      <c r="C8" s="168"/>
      <c r="D8" s="169">
        <v>240369</v>
      </c>
      <c r="E8" s="170"/>
      <c r="F8" s="171">
        <v>119071</v>
      </c>
      <c r="G8" s="172"/>
      <c r="H8" s="173"/>
    </row>
    <row r="9" spans="1:8">
      <c r="A9" s="154" t="s">
        <v>555</v>
      </c>
      <c r="B9" s="159"/>
      <c r="C9" s="160"/>
      <c r="D9" s="161">
        <v>161334</v>
      </c>
      <c r="E9" s="162"/>
      <c r="F9" s="163">
        <v>271581</v>
      </c>
      <c r="G9" s="164"/>
      <c r="H9" s="165"/>
    </row>
    <row r="10" spans="1:8">
      <c r="A10" s="166"/>
      <c r="B10" s="167"/>
      <c r="C10" s="168"/>
      <c r="D10" s="169">
        <v>106086</v>
      </c>
      <c r="E10" s="170"/>
      <c r="F10" s="171">
        <v>117844</v>
      </c>
      <c r="G10" s="172"/>
      <c r="H10" s="173"/>
    </row>
    <row r="11" spans="1:8">
      <c r="A11" s="154" t="s">
        <v>556</v>
      </c>
      <c r="B11" s="159"/>
      <c r="C11" s="160"/>
      <c r="D11" s="161">
        <v>208611</v>
      </c>
      <c r="E11" s="162"/>
      <c r="F11" s="163">
        <v>268375</v>
      </c>
      <c r="G11" s="164"/>
      <c r="H11" s="165"/>
    </row>
    <row r="12" spans="1:8">
      <c r="A12" s="166"/>
      <c r="B12" s="167"/>
      <c r="C12" s="174"/>
      <c r="D12" s="169">
        <v>135739</v>
      </c>
      <c r="E12" s="170"/>
      <c r="F12" s="171">
        <v>119602</v>
      </c>
      <c r="G12" s="172"/>
      <c r="H12" s="173"/>
    </row>
    <row r="13" spans="1:8">
      <c r="A13" s="154"/>
      <c r="B13" s="159"/>
      <c r="C13" s="175"/>
      <c r="D13" s="176">
        <v>214522</v>
      </c>
      <c r="E13" s="177"/>
      <c r="F13" s="178">
        <v>280706</v>
      </c>
      <c r="G13" s="179"/>
      <c r="H13" s="165"/>
    </row>
    <row r="14" spans="1:8">
      <c r="A14" s="166"/>
      <c r="B14" s="167"/>
      <c r="C14" s="168"/>
      <c r="D14" s="169">
        <v>132608</v>
      </c>
      <c r="E14" s="170"/>
      <c r="F14" s="171">
        <v>122291</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3.44</v>
      </c>
      <c r="C19" s="180">
        <f>ROUND(VALUE(SUBSTITUTE(実質収支比率等に係る経年分析!G$48,"▲","-")),2)</f>
        <v>2.78</v>
      </c>
      <c r="D19" s="180">
        <f>ROUND(VALUE(SUBSTITUTE(実質収支比率等に係る経年分析!H$48,"▲","-")),2)</f>
        <v>4.9400000000000004</v>
      </c>
      <c r="E19" s="180">
        <f>ROUND(VALUE(SUBSTITUTE(実質収支比率等に係る経年分析!I$48,"▲","-")),2)</f>
        <v>3.21</v>
      </c>
      <c r="F19" s="180">
        <f>ROUND(VALUE(SUBSTITUTE(実質収支比率等に係る経年分析!J$48,"▲","-")),2)</f>
        <v>4.5599999999999996</v>
      </c>
    </row>
    <row r="20" spans="1:11">
      <c r="A20" s="180" t="s">
        <v>55</v>
      </c>
      <c r="B20" s="180">
        <f>ROUND(VALUE(SUBSTITUTE(実質収支比率等に係る経年分析!F$47,"▲","-")),2)</f>
        <v>43.22</v>
      </c>
      <c r="C20" s="180">
        <f>ROUND(VALUE(SUBSTITUTE(実質収支比率等に係る経年分析!G$47,"▲","-")),2)</f>
        <v>40.04</v>
      </c>
      <c r="D20" s="180">
        <f>ROUND(VALUE(SUBSTITUTE(実質収支比率等に係る経年分析!H$47,"▲","-")),2)</f>
        <v>35.840000000000003</v>
      </c>
      <c r="E20" s="180">
        <f>ROUND(VALUE(SUBSTITUTE(実質収支比率等に係る経年分析!I$47,"▲","-")),2)</f>
        <v>36.39</v>
      </c>
      <c r="F20" s="180">
        <f>ROUND(VALUE(SUBSTITUTE(実質収支比率等に係る経年分析!J$47,"▲","-")),2)</f>
        <v>36.049999999999997</v>
      </c>
    </row>
    <row r="21" spans="1:11">
      <c r="A21" s="180" t="s">
        <v>56</v>
      </c>
      <c r="B21" s="180">
        <f>IF(ISNUMBER(VALUE(SUBSTITUTE(実質収支比率等に係る経年分析!F$49,"▲","-"))),ROUND(VALUE(SUBSTITUTE(実質収支比率等に係る経年分析!F$49,"▲","-")),2),NA())</f>
        <v>-5.99</v>
      </c>
      <c r="C21" s="180">
        <f>IF(ISNUMBER(VALUE(SUBSTITUTE(実質収支比率等に係る経年分析!G$49,"▲","-"))),ROUND(VALUE(SUBSTITUTE(実質収支比率等に係る経年分析!G$49,"▲","-")),2),NA())</f>
        <v>-5.26</v>
      </c>
      <c r="D21" s="180">
        <f>IF(ISNUMBER(VALUE(SUBSTITUTE(実質収支比率等に係る経年分析!H$49,"▲","-"))),ROUND(VALUE(SUBSTITUTE(実質収支比率等に係る経年分析!H$49,"▲","-")),2),NA())</f>
        <v>3.49</v>
      </c>
      <c r="E21" s="180">
        <f>IF(ISNUMBER(VALUE(SUBSTITUTE(実質収支比率等に係る経年分析!I$49,"▲","-"))),ROUND(VALUE(SUBSTITUTE(実質収支比率等に係る経年分析!I$49,"▲","-")),2),NA())</f>
        <v>-1.81</v>
      </c>
      <c r="F21" s="180">
        <f>IF(ISNUMBER(VALUE(SUBSTITUTE(実質収支比率等に係る経年分析!J$49,"▲","-"))),ROUND(VALUE(SUBSTITUTE(実質収支比率等に係る経年分析!J$49,"▲","-")),2),NA())</f>
        <v>1.39</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浄化槽整備事業特別会計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c r="A30" s="181" t="str">
        <f>IF(連結実質赤字比率に係る赤字・黒字の構成分析!C$40="",NA(),連結実質赤字比率に係る赤字・黒字の構成分析!C$40)</f>
        <v>特定環境保全公共下水道事業特別会計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c r="A31" s="181" t="str">
        <f>IF(連結実質赤字比率に係る赤字・黒字の構成分析!C$39="",NA(),連結実質赤字比率に係る赤字・黒字の構成分析!C$39)</f>
        <v>簡易水道事業特別会計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0.05</v>
      </c>
    </row>
    <row r="32" spans="1:11">
      <c r="A32" s="181" t="str">
        <f>IF(連結実質赤字比率に係る赤字・黒字の構成分析!C$38="",NA(),連結実質赤字比率に係る赤字・黒字の構成分析!C$38)</f>
        <v>へき地診療所特別会計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0.13</v>
      </c>
    </row>
    <row r="33" spans="1:16">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0.69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1.34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0.67</v>
      </c>
    </row>
    <row r="34" spans="1:16">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0.18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0.46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0.27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1.1299999999999999</v>
      </c>
    </row>
    <row r="35" spans="1:16">
      <c r="A35" s="181" t="str">
        <f>IF(連結実質赤字比率に係る赤字・黒字の構成分析!C$35="",NA(),連結実質赤字比率に係る赤字・黒字の構成分析!C$35)</f>
        <v>団地造成事業特別会計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#VALUE!</v>
      </c>
      <c r="E35" s="181" t="e">
        <f>IF(ROUND(VALUE(SUBSTITUTE(連結実質赤字比率に係る赤字・黒字の構成分析!G$35,"▲", "-")), 2) &gt;= 0, ABS(ROUND(VALUE(SUBSTITUTE(連結実質赤字比率に係る赤字・黒字の構成分析!G$35,"▲", "-")), 2)), NA())</f>
        <v>#VALUE!</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1.81</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3.16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2.68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4.67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2.88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4.42</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446</v>
      </c>
      <c r="E42" s="182"/>
      <c r="F42" s="182"/>
      <c r="G42" s="182">
        <f>'実質公債費比率（分子）の構造'!L$52</f>
        <v>406</v>
      </c>
      <c r="H42" s="182"/>
      <c r="I42" s="182"/>
      <c r="J42" s="182">
        <f>'実質公債費比率（分子）の構造'!M$52</f>
        <v>432</v>
      </c>
      <c r="K42" s="182"/>
      <c r="L42" s="182"/>
      <c r="M42" s="182">
        <f>'実質公債費比率（分子）の構造'!N$52</f>
        <v>448</v>
      </c>
      <c r="N42" s="182"/>
      <c r="O42" s="182"/>
      <c r="P42" s="182">
        <f>'実質公債費比率（分子）の構造'!O$52</f>
        <v>454</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9</v>
      </c>
      <c r="C44" s="182"/>
      <c r="D44" s="182"/>
      <c r="E44" s="182">
        <f>'実質公債費比率（分子）の構造'!L$50</f>
        <v>9</v>
      </c>
      <c r="F44" s="182"/>
      <c r="G44" s="182"/>
      <c r="H44" s="182">
        <f>'実質公債費比率（分子）の構造'!M$50</f>
        <v>9</v>
      </c>
      <c r="I44" s="182"/>
      <c r="J44" s="182"/>
      <c r="K44" s="182">
        <f>'実質公債費比率（分子）の構造'!N$50</f>
        <v>9</v>
      </c>
      <c r="L44" s="182"/>
      <c r="M44" s="182"/>
      <c r="N44" s="182">
        <f>'実質公債費比率（分子）の構造'!O$50</f>
        <v>1</v>
      </c>
      <c r="O44" s="182"/>
      <c r="P44" s="182"/>
    </row>
    <row r="45" spans="1:16">
      <c r="A45" s="182" t="s">
        <v>66</v>
      </c>
      <c r="B45" s="182">
        <f>'実質公債費比率（分子）の構造'!K$49</f>
        <v>76</v>
      </c>
      <c r="C45" s="182"/>
      <c r="D45" s="182"/>
      <c r="E45" s="182">
        <f>'実質公債費比率（分子）の構造'!L$49</f>
        <v>17</v>
      </c>
      <c r="F45" s="182"/>
      <c r="G45" s="182"/>
      <c r="H45" s="182">
        <f>'実質公債費比率（分子）の構造'!M$49</f>
        <v>27</v>
      </c>
      <c r="I45" s="182"/>
      <c r="J45" s="182"/>
      <c r="K45" s="182">
        <f>'実質公債費比率（分子）の構造'!N$49</f>
        <v>23</v>
      </c>
      <c r="L45" s="182"/>
      <c r="M45" s="182"/>
      <c r="N45" s="182">
        <f>'実質公債費比率（分子）の構造'!O$49</f>
        <v>24</v>
      </c>
      <c r="O45" s="182"/>
      <c r="P45" s="182"/>
    </row>
    <row r="46" spans="1:16">
      <c r="A46" s="182" t="s">
        <v>67</v>
      </c>
      <c r="B46" s="182">
        <f>'実質公債費比率（分子）の構造'!K$48</f>
        <v>110</v>
      </c>
      <c r="C46" s="182"/>
      <c r="D46" s="182"/>
      <c r="E46" s="182">
        <f>'実質公債費比率（分子）の構造'!L$48</f>
        <v>121</v>
      </c>
      <c r="F46" s="182"/>
      <c r="G46" s="182"/>
      <c r="H46" s="182">
        <f>'実質公債費比率（分子）の構造'!M$48</f>
        <v>123</v>
      </c>
      <c r="I46" s="182"/>
      <c r="J46" s="182"/>
      <c r="K46" s="182">
        <f>'実質公債費比率（分子）の構造'!N$48</f>
        <v>120</v>
      </c>
      <c r="L46" s="182"/>
      <c r="M46" s="182"/>
      <c r="N46" s="182">
        <f>'実質公債費比率（分子）の構造'!O$48</f>
        <v>120</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380</v>
      </c>
      <c r="C49" s="182"/>
      <c r="D49" s="182"/>
      <c r="E49" s="182">
        <f>'実質公債費比率（分子）の構造'!L$45</f>
        <v>423</v>
      </c>
      <c r="F49" s="182"/>
      <c r="G49" s="182"/>
      <c r="H49" s="182">
        <f>'実質公債費比率（分子）の構造'!M$45</f>
        <v>423</v>
      </c>
      <c r="I49" s="182"/>
      <c r="J49" s="182"/>
      <c r="K49" s="182">
        <f>'実質公債費比率（分子）の構造'!N$45</f>
        <v>417</v>
      </c>
      <c r="L49" s="182"/>
      <c r="M49" s="182"/>
      <c r="N49" s="182">
        <f>'実質公債費比率（分子）の構造'!O$45</f>
        <v>440</v>
      </c>
      <c r="O49" s="182"/>
      <c r="P49" s="182"/>
    </row>
    <row r="50" spans="1:16">
      <c r="A50" s="182" t="s">
        <v>71</v>
      </c>
      <c r="B50" s="182" t="e">
        <f>NA()</f>
        <v>#N/A</v>
      </c>
      <c r="C50" s="182">
        <f>IF(ISNUMBER('実質公債費比率（分子）の構造'!K$53),'実質公債費比率（分子）の構造'!K$53,NA())</f>
        <v>129</v>
      </c>
      <c r="D50" s="182" t="e">
        <f>NA()</f>
        <v>#N/A</v>
      </c>
      <c r="E50" s="182" t="e">
        <f>NA()</f>
        <v>#N/A</v>
      </c>
      <c r="F50" s="182">
        <f>IF(ISNUMBER('実質公債費比率（分子）の構造'!L$53),'実質公債費比率（分子）の構造'!L$53,NA())</f>
        <v>164</v>
      </c>
      <c r="G50" s="182" t="e">
        <f>NA()</f>
        <v>#N/A</v>
      </c>
      <c r="H50" s="182" t="e">
        <f>NA()</f>
        <v>#N/A</v>
      </c>
      <c r="I50" s="182">
        <f>IF(ISNUMBER('実質公債費比率（分子）の構造'!M$53),'実質公債費比率（分子）の構造'!M$53,NA())</f>
        <v>150</v>
      </c>
      <c r="J50" s="182" t="e">
        <f>NA()</f>
        <v>#N/A</v>
      </c>
      <c r="K50" s="182" t="e">
        <f>NA()</f>
        <v>#N/A</v>
      </c>
      <c r="L50" s="182">
        <f>IF(ISNUMBER('実質公債費比率（分子）の構造'!N$53),'実質公債費比率（分子）の構造'!N$53,NA())</f>
        <v>121</v>
      </c>
      <c r="M50" s="182" t="e">
        <f>NA()</f>
        <v>#N/A</v>
      </c>
      <c r="N50" s="182" t="e">
        <f>NA()</f>
        <v>#N/A</v>
      </c>
      <c r="O50" s="182">
        <f>IF(ISNUMBER('実質公債費比率（分子）の構造'!O$53),'実質公債費比率（分子）の構造'!O$53,NA())</f>
        <v>131</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4071</v>
      </c>
      <c r="E56" s="181"/>
      <c r="F56" s="181"/>
      <c r="G56" s="181">
        <f>'将来負担比率（分子）の構造'!J$52</f>
        <v>3977</v>
      </c>
      <c r="H56" s="181"/>
      <c r="I56" s="181"/>
      <c r="J56" s="181">
        <f>'将来負担比率（分子）の構造'!K$52</f>
        <v>4240</v>
      </c>
      <c r="K56" s="181"/>
      <c r="L56" s="181"/>
      <c r="M56" s="181">
        <f>'将来負担比率（分子）の構造'!L$52</f>
        <v>4491</v>
      </c>
      <c r="N56" s="181"/>
      <c r="O56" s="181"/>
      <c r="P56" s="181">
        <f>'将来負担比率（分子）の構造'!M$52</f>
        <v>4410</v>
      </c>
    </row>
    <row r="57" spans="1:16">
      <c r="A57" s="181" t="s">
        <v>42</v>
      </c>
      <c r="B57" s="181"/>
      <c r="C57" s="181"/>
      <c r="D57" s="181" t="str">
        <f>'将来負担比率（分子）の構造'!I$51</f>
        <v>-</v>
      </c>
      <c r="E57" s="181"/>
      <c r="F57" s="181"/>
      <c r="G57" s="181" t="str">
        <f>'将来負担比率（分子）の構造'!J$51</f>
        <v>-</v>
      </c>
      <c r="H57" s="181"/>
      <c r="I57" s="181"/>
      <c r="J57" s="181">
        <f>'将来負担比率（分子）の構造'!K$51</f>
        <v>18</v>
      </c>
      <c r="K57" s="181"/>
      <c r="L57" s="181"/>
      <c r="M57" s="181">
        <f>'将来負担比率（分子）の構造'!L$51</f>
        <v>17</v>
      </c>
      <c r="N57" s="181"/>
      <c r="O57" s="181"/>
      <c r="P57" s="181">
        <f>'将来負担比率（分子）の構造'!M$51</f>
        <v>16</v>
      </c>
    </row>
    <row r="58" spans="1:16">
      <c r="A58" s="181" t="s">
        <v>41</v>
      </c>
      <c r="B58" s="181"/>
      <c r="C58" s="181"/>
      <c r="D58" s="181">
        <f>'将来負担比率（分子）の構造'!I$50</f>
        <v>3314</v>
      </c>
      <c r="E58" s="181"/>
      <c r="F58" s="181"/>
      <c r="G58" s="181">
        <f>'将来負担比率（分子）の構造'!J$50</f>
        <v>3344</v>
      </c>
      <c r="H58" s="181"/>
      <c r="I58" s="181"/>
      <c r="J58" s="181">
        <f>'将来負担比率（分子）の構造'!K$50</f>
        <v>3229</v>
      </c>
      <c r="K58" s="181"/>
      <c r="L58" s="181"/>
      <c r="M58" s="181">
        <f>'将来負担比率（分子）の構造'!L$50</f>
        <v>3207</v>
      </c>
      <c r="N58" s="181"/>
      <c r="O58" s="181"/>
      <c r="P58" s="181">
        <f>'将来負担比率（分子）の構造'!M$50</f>
        <v>3316</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114</v>
      </c>
      <c r="C62" s="181"/>
      <c r="D62" s="181"/>
      <c r="E62" s="181">
        <f>'将来負担比率（分子）の構造'!J$45</f>
        <v>223</v>
      </c>
      <c r="F62" s="181"/>
      <c r="G62" s="181"/>
      <c r="H62" s="181">
        <f>'将来負担比率（分子）の構造'!K$45</f>
        <v>202</v>
      </c>
      <c r="I62" s="181"/>
      <c r="J62" s="181"/>
      <c r="K62" s="181">
        <f>'将来負担比率（分子）の構造'!L$45</f>
        <v>206</v>
      </c>
      <c r="L62" s="181"/>
      <c r="M62" s="181"/>
      <c r="N62" s="181">
        <f>'将来負担比率（分子）の構造'!M$45</f>
        <v>152</v>
      </c>
      <c r="O62" s="181"/>
      <c r="P62" s="181"/>
    </row>
    <row r="63" spans="1:16">
      <c r="A63" s="181" t="s">
        <v>34</v>
      </c>
      <c r="B63" s="181">
        <f>'将来負担比率（分子）の構造'!I$44</f>
        <v>78</v>
      </c>
      <c r="C63" s="181"/>
      <c r="D63" s="181"/>
      <c r="E63" s="181">
        <f>'将来負担比率（分子）の構造'!J$44</f>
        <v>73</v>
      </c>
      <c r="F63" s="181"/>
      <c r="G63" s="181"/>
      <c r="H63" s="181">
        <f>'将来負担比率（分子）の構造'!K$44</f>
        <v>50</v>
      </c>
      <c r="I63" s="181"/>
      <c r="J63" s="181"/>
      <c r="K63" s="181">
        <f>'将来負担比率（分子）の構造'!L$44</f>
        <v>40</v>
      </c>
      <c r="L63" s="181"/>
      <c r="M63" s="181"/>
      <c r="N63" s="181">
        <f>'将来負担比率（分子）の構造'!M$44</f>
        <v>17</v>
      </c>
      <c r="O63" s="181"/>
      <c r="P63" s="181"/>
    </row>
    <row r="64" spans="1:16">
      <c r="A64" s="181" t="s">
        <v>33</v>
      </c>
      <c r="B64" s="181">
        <f>'将来負担比率（分子）の構造'!I$43</f>
        <v>1347</v>
      </c>
      <c r="C64" s="181"/>
      <c r="D64" s="181"/>
      <c r="E64" s="181">
        <f>'将来負担比率（分子）の構造'!J$43</f>
        <v>1277</v>
      </c>
      <c r="F64" s="181"/>
      <c r="G64" s="181"/>
      <c r="H64" s="181">
        <f>'将来負担比率（分子）の構造'!K$43</f>
        <v>1268</v>
      </c>
      <c r="I64" s="181"/>
      <c r="J64" s="181"/>
      <c r="K64" s="181">
        <f>'将来負担比率（分子）の構造'!L$43</f>
        <v>1285</v>
      </c>
      <c r="L64" s="181"/>
      <c r="M64" s="181"/>
      <c r="N64" s="181">
        <f>'将来負担比率（分子）の構造'!M$43</f>
        <v>1243</v>
      </c>
      <c r="O64" s="181"/>
      <c r="P64" s="181"/>
    </row>
    <row r="65" spans="1:16">
      <c r="A65" s="181" t="s">
        <v>32</v>
      </c>
      <c r="B65" s="181">
        <f>'将来負担比率（分子）の構造'!I$42</f>
        <v>41</v>
      </c>
      <c r="C65" s="181"/>
      <c r="D65" s="181"/>
      <c r="E65" s="181">
        <f>'将来負担比率（分子）の構造'!J$42</f>
        <v>32</v>
      </c>
      <c r="F65" s="181"/>
      <c r="G65" s="181"/>
      <c r="H65" s="181">
        <f>'将来負担比率（分子）の構造'!K$42</f>
        <v>15</v>
      </c>
      <c r="I65" s="181"/>
      <c r="J65" s="181"/>
      <c r="K65" s="181">
        <f>'将来負担比率（分子）の構造'!L$42</f>
        <v>7</v>
      </c>
      <c r="L65" s="181"/>
      <c r="M65" s="181"/>
      <c r="N65" s="181">
        <f>'将来負担比率（分子）の構造'!M$42</f>
        <v>5</v>
      </c>
      <c r="O65" s="181"/>
      <c r="P65" s="181"/>
    </row>
    <row r="66" spans="1:16">
      <c r="A66" s="181" t="s">
        <v>31</v>
      </c>
      <c r="B66" s="181">
        <f>'将来負担比率（分子）の構造'!I$41</f>
        <v>4021</v>
      </c>
      <c r="C66" s="181"/>
      <c r="D66" s="181"/>
      <c r="E66" s="181">
        <f>'将来負担比率（分子）の構造'!J$41</f>
        <v>4038</v>
      </c>
      <c r="F66" s="181"/>
      <c r="G66" s="181"/>
      <c r="H66" s="181">
        <f>'将来負担比率（分子）の構造'!K$41</f>
        <v>4469</v>
      </c>
      <c r="I66" s="181"/>
      <c r="J66" s="181"/>
      <c r="K66" s="181">
        <f>'将来負担比率（分子）の構造'!L$41</f>
        <v>4519</v>
      </c>
      <c r="L66" s="181"/>
      <c r="M66" s="181"/>
      <c r="N66" s="181">
        <f>'将来負担比率（分子）の構造'!M$41</f>
        <v>4619</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787</v>
      </c>
      <c r="C72" s="185">
        <f>基金残高に係る経年分析!G55</f>
        <v>788</v>
      </c>
      <c r="D72" s="185">
        <f>基金残高に係る経年分析!H55</f>
        <v>788</v>
      </c>
    </row>
    <row r="73" spans="1:16">
      <c r="A73" s="184" t="s">
        <v>78</v>
      </c>
      <c r="B73" s="185">
        <f>基金残高に係る経年分析!F56</f>
        <v>270</v>
      </c>
      <c r="C73" s="185">
        <f>基金残高に係る経年分析!G56</f>
        <v>320</v>
      </c>
      <c r="D73" s="185">
        <f>基金残高に係る経年分析!H56</f>
        <v>371</v>
      </c>
    </row>
    <row r="74" spans="1:16">
      <c r="A74" s="184" t="s">
        <v>79</v>
      </c>
      <c r="B74" s="185">
        <f>基金残高に係る経年分析!F57</f>
        <v>2095</v>
      </c>
      <c r="C74" s="185">
        <f>基金残高に係る経年分析!G57</f>
        <v>1973</v>
      </c>
      <c r="D74" s="185">
        <f>基金残高に係る経年分析!H57</f>
        <v>2038</v>
      </c>
    </row>
  </sheetData>
  <sheetProtection algorithmName="SHA-512" hashValue="yK9jD7SSarT2iZggJt2t84+yBY+ZuZjFWalOgl5p7qDCHwq1C6jZwN59BqW65zoRmlr8rAFDqeYL4ufN8cdGTQ==" saltValue="c3imITRfPlAQkl43i6JZY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214</v>
      </c>
      <c r="DI1" s="622"/>
      <c r="DJ1" s="622"/>
      <c r="DK1" s="622"/>
      <c r="DL1" s="622"/>
      <c r="DM1" s="622"/>
      <c r="DN1" s="623"/>
      <c r="DO1" s="226"/>
      <c r="DP1" s="621" t="s">
        <v>215</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24" t="s">
        <v>217</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218</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219</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c r="B4" s="624" t="s">
        <v>1</v>
      </c>
      <c r="C4" s="625"/>
      <c r="D4" s="625"/>
      <c r="E4" s="625"/>
      <c r="F4" s="625"/>
      <c r="G4" s="625"/>
      <c r="H4" s="625"/>
      <c r="I4" s="625"/>
      <c r="J4" s="625"/>
      <c r="K4" s="625"/>
      <c r="L4" s="625"/>
      <c r="M4" s="625"/>
      <c r="N4" s="625"/>
      <c r="O4" s="625"/>
      <c r="P4" s="625"/>
      <c r="Q4" s="626"/>
      <c r="R4" s="624" t="s">
        <v>220</v>
      </c>
      <c r="S4" s="625"/>
      <c r="T4" s="625"/>
      <c r="U4" s="625"/>
      <c r="V4" s="625"/>
      <c r="W4" s="625"/>
      <c r="X4" s="625"/>
      <c r="Y4" s="626"/>
      <c r="Z4" s="624" t="s">
        <v>221</v>
      </c>
      <c r="AA4" s="625"/>
      <c r="AB4" s="625"/>
      <c r="AC4" s="626"/>
      <c r="AD4" s="624" t="s">
        <v>222</v>
      </c>
      <c r="AE4" s="625"/>
      <c r="AF4" s="625"/>
      <c r="AG4" s="625"/>
      <c r="AH4" s="625"/>
      <c r="AI4" s="625"/>
      <c r="AJ4" s="625"/>
      <c r="AK4" s="626"/>
      <c r="AL4" s="624" t="s">
        <v>221</v>
      </c>
      <c r="AM4" s="625"/>
      <c r="AN4" s="625"/>
      <c r="AO4" s="626"/>
      <c r="AP4" s="630" t="s">
        <v>223</v>
      </c>
      <c r="AQ4" s="630"/>
      <c r="AR4" s="630"/>
      <c r="AS4" s="630"/>
      <c r="AT4" s="630"/>
      <c r="AU4" s="630"/>
      <c r="AV4" s="630"/>
      <c r="AW4" s="630"/>
      <c r="AX4" s="630"/>
      <c r="AY4" s="630"/>
      <c r="AZ4" s="630"/>
      <c r="BA4" s="630"/>
      <c r="BB4" s="630"/>
      <c r="BC4" s="630"/>
      <c r="BD4" s="630"/>
      <c r="BE4" s="630"/>
      <c r="BF4" s="630"/>
      <c r="BG4" s="630" t="s">
        <v>224</v>
      </c>
      <c r="BH4" s="630"/>
      <c r="BI4" s="630"/>
      <c r="BJ4" s="630"/>
      <c r="BK4" s="630"/>
      <c r="BL4" s="630"/>
      <c r="BM4" s="630"/>
      <c r="BN4" s="630"/>
      <c r="BO4" s="630" t="s">
        <v>221</v>
      </c>
      <c r="BP4" s="630"/>
      <c r="BQ4" s="630"/>
      <c r="BR4" s="630"/>
      <c r="BS4" s="630" t="s">
        <v>225</v>
      </c>
      <c r="BT4" s="630"/>
      <c r="BU4" s="630"/>
      <c r="BV4" s="630"/>
      <c r="BW4" s="630"/>
      <c r="BX4" s="630"/>
      <c r="BY4" s="630"/>
      <c r="BZ4" s="630"/>
      <c r="CA4" s="630"/>
      <c r="CB4" s="630"/>
      <c r="CD4" s="627" t="s">
        <v>226</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c r="B5" s="631" t="s">
        <v>227</v>
      </c>
      <c r="C5" s="632"/>
      <c r="D5" s="632"/>
      <c r="E5" s="632"/>
      <c r="F5" s="632"/>
      <c r="G5" s="632"/>
      <c r="H5" s="632"/>
      <c r="I5" s="632"/>
      <c r="J5" s="632"/>
      <c r="K5" s="632"/>
      <c r="L5" s="632"/>
      <c r="M5" s="632"/>
      <c r="N5" s="632"/>
      <c r="O5" s="632"/>
      <c r="P5" s="632"/>
      <c r="Q5" s="633"/>
      <c r="R5" s="634">
        <v>319901</v>
      </c>
      <c r="S5" s="635"/>
      <c r="T5" s="635"/>
      <c r="U5" s="635"/>
      <c r="V5" s="635"/>
      <c r="W5" s="635"/>
      <c r="X5" s="635"/>
      <c r="Y5" s="636"/>
      <c r="Z5" s="637">
        <v>7.1</v>
      </c>
      <c r="AA5" s="637"/>
      <c r="AB5" s="637"/>
      <c r="AC5" s="637"/>
      <c r="AD5" s="638">
        <v>319901</v>
      </c>
      <c r="AE5" s="638"/>
      <c r="AF5" s="638"/>
      <c r="AG5" s="638"/>
      <c r="AH5" s="638"/>
      <c r="AI5" s="638"/>
      <c r="AJ5" s="638"/>
      <c r="AK5" s="638"/>
      <c r="AL5" s="639">
        <v>14.9</v>
      </c>
      <c r="AM5" s="640"/>
      <c r="AN5" s="640"/>
      <c r="AO5" s="641"/>
      <c r="AP5" s="631" t="s">
        <v>228</v>
      </c>
      <c r="AQ5" s="632"/>
      <c r="AR5" s="632"/>
      <c r="AS5" s="632"/>
      <c r="AT5" s="632"/>
      <c r="AU5" s="632"/>
      <c r="AV5" s="632"/>
      <c r="AW5" s="632"/>
      <c r="AX5" s="632"/>
      <c r="AY5" s="632"/>
      <c r="AZ5" s="632"/>
      <c r="BA5" s="632"/>
      <c r="BB5" s="632"/>
      <c r="BC5" s="632"/>
      <c r="BD5" s="632"/>
      <c r="BE5" s="632"/>
      <c r="BF5" s="633"/>
      <c r="BG5" s="645">
        <v>311243</v>
      </c>
      <c r="BH5" s="646"/>
      <c r="BI5" s="646"/>
      <c r="BJ5" s="646"/>
      <c r="BK5" s="646"/>
      <c r="BL5" s="646"/>
      <c r="BM5" s="646"/>
      <c r="BN5" s="647"/>
      <c r="BO5" s="648">
        <v>97.3</v>
      </c>
      <c r="BP5" s="648"/>
      <c r="BQ5" s="648"/>
      <c r="BR5" s="648"/>
      <c r="BS5" s="649" t="s">
        <v>127</v>
      </c>
      <c r="BT5" s="649"/>
      <c r="BU5" s="649"/>
      <c r="BV5" s="649"/>
      <c r="BW5" s="649"/>
      <c r="BX5" s="649"/>
      <c r="BY5" s="649"/>
      <c r="BZ5" s="649"/>
      <c r="CA5" s="649"/>
      <c r="CB5" s="653"/>
      <c r="CD5" s="627" t="s">
        <v>223</v>
      </c>
      <c r="CE5" s="628"/>
      <c r="CF5" s="628"/>
      <c r="CG5" s="628"/>
      <c r="CH5" s="628"/>
      <c r="CI5" s="628"/>
      <c r="CJ5" s="628"/>
      <c r="CK5" s="628"/>
      <c r="CL5" s="628"/>
      <c r="CM5" s="628"/>
      <c r="CN5" s="628"/>
      <c r="CO5" s="628"/>
      <c r="CP5" s="628"/>
      <c r="CQ5" s="629"/>
      <c r="CR5" s="627" t="s">
        <v>229</v>
      </c>
      <c r="CS5" s="628"/>
      <c r="CT5" s="628"/>
      <c r="CU5" s="628"/>
      <c r="CV5" s="628"/>
      <c r="CW5" s="628"/>
      <c r="CX5" s="628"/>
      <c r="CY5" s="629"/>
      <c r="CZ5" s="627" t="s">
        <v>221</v>
      </c>
      <c r="DA5" s="628"/>
      <c r="DB5" s="628"/>
      <c r="DC5" s="629"/>
      <c r="DD5" s="627" t="s">
        <v>230</v>
      </c>
      <c r="DE5" s="628"/>
      <c r="DF5" s="628"/>
      <c r="DG5" s="628"/>
      <c r="DH5" s="628"/>
      <c r="DI5" s="628"/>
      <c r="DJ5" s="628"/>
      <c r="DK5" s="628"/>
      <c r="DL5" s="628"/>
      <c r="DM5" s="628"/>
      <c r="DN5" s="628"/>
      <c r="DO5" s="628"/>
      <c r="DP5" s="629"/>
      <c r="DQ5" s="627" t="s">
        <v>231</v>
      </c>
      <c r="DR5" s="628"/>
      <c r="DS5" s="628"/>
      <c r="DT5" s="628"/>
      <c r="DU5" s="628"/>
      <c r="DV5" s="628"/>
      <c r="DW5" s="628"/>
      <c r="DX5" s="628"/>
      <c r="DY5" s="628"/>
      <c r="DZ5" s="628"/>
      <c r="EA5" s="628"/>
      <c r="EB5" s="628"/>
      <c r="EC5" s="629"/>
    </row>
    <row r="6" spans="2:143" ht="11.25" customHeight="1">
      <c r="B6" s="642" t="s">
        <v>232</v>
      </c>
      <c r="C6" s="643"/>
      <c r="D6" s="643"/>
      <c r="E6" s="643"/>
      <c r="F6" s="643"/>
      <c r="G6" s="643"/>
      <c r="H6" s="643"/>
      <c r="I6" s="643"/>
      <c r="J6" s="643"/>
      <c r="K6" s="643"/>
      <c r="L6" s="643"/>
      <c r="M6" s="643"/>
      <c r="N6" s="643"/>
      <c r="O6" s="643"/>
      <c r="P6" s="643"/>
      <c r="Q6" s="644"/>
      <c r="R6" s="645">
        <v>37022</v>
      </c>
      <c r="S6" s="646"/>
      <c r="T6" s="646"/>
      <c r="U6" s="646"/>
      <c r="V6" s="646"/>
      <c r="W6" s="646"/>
      <c r="X6" s="646"/>
      <c r="Y6" s="647"/>
      <c r="Z6" s="648">
        <v>0.8</v>
      </c>
      <c r="AA6" s="648"/>
      <c r="AB6" s="648"/>
      <c r="AC6" s="648"/>
      <c r="AD6" s="649">
        <v>37022</v>
      </c>
      <c r="AE6" s="649"/>
      <c r="AF6" s="649"/>
      <c r="AG6" s="649"/>
      <c r="AH6" s="649"/>
      <c r="AI6" s="649"/>
      <c r="AJ6" s="649"/>
      <c r="AK6" s="649"/>
      <c r="AL6" s="650">
        <v>1.7</v>
      </c>
      <c r="AM6" s="651"/>
      <c r="AN6" s="651"/>
      <c r="AO6" s="652"/>
      <c r="AP6" s="642" t="s">
        <v>233</v>
      </c>
      <c r="AQ6" s="643"/>
      <c r="AR6" s="643"/>
      <c r="AS6" s="643"/>
      <c r="AT6" s="643"/>
      <c r="AU6" s="643"/>
      <c r="AV6" s="643"/>
      <c r="AW6" s="643"/>
      <c r="AX6" s="643"/>
      <c r="AY6" s="643"/>
      <c r="AZ6" s="643"/>
      <c r="BA6" s="643"/>
      <c r="BB6" s="643"/>
      <c r="BC6" s="643"/>
      <c r="BD6" s="643"/>
      <c r="BE6" s="643"/>
      <c r="BF6" s="644"/>
      <c r="BG6" s="645">
        <v>311243</v>
      </c>
      <c r="BH6" s="646"/>
      <c r="BI6" s="646"/>
      <c r="BJ6" s="646"/>
      <c r="BK6" s="646"/>
      <c r="BL6" s="646"/>
      <c r="BM6" s="646"/>
      <c r="BN6" s="647"/>
      <c r="BO6" s="648">
        <v>97.3</v>
      </c>
      <c r="BP6" s="648"/>
      <c r="BQ6" s="648"/>
      <c r="BR6" s="648"/>
      <c r="BS6" s="649" t="s">
        <v>234</v>
      </c>
      <c r="BT6" s="649"/>
      <c r="BU6" s="649"/>
      <c r="BV6" s="649"/>
      <c r="BW6" s="649"/>
      <c r="BX6" s="649"/>
      <c r="BY6" s="649"/>
      <c r="BZ6" s="649"/>
      <c r="CA6" s="649"/>
      <c r="CB6" s="653"/>
      <c r="CD6" s="656" t="s">
        <v>235</v>
      </c>
      <c r="CE6" s="657"/>
      <c r="CF6" s="657"/>
      <c r="CG6" s="657"/>
      <c r="CH6" s="657"/>
      <c r="CI6" s="657"/>
      <c r="CJ6" s="657"/>
      <c r="CK6" s="657"/>
      <c r="CL6" s="657"/>
      <c r="CM6" s="657"/>
      <c r="CN6" s="657"/>
      <c r="CO6" s="657"/>
      <c r="CP6" s="657"/>
      <c r="CQ6" s="658"/>
      <c r="CR6" s="645">
        <v>66367</v>
      </c>
      <c r="CS6" s="646"/>
      <c r="CT6" s="646"/>
      <c r="CU6" s="646"/>
      <c r="CV6" s="646"/>
      <c r="CW6" s="646"/>
      <c r="CX6" s="646"/>
      <c r="CY6" s="647"/>
      <c r="CZ6" s="639">
        <v>1.5</v>
      </c>
      <c r="DA6" s="640"/>
      <c r="DB6" s="640"/>
      <c r="DC6" s="659"/>
      <c r="DD6" s="654" t="s">
        <v>234</v>
      </c>
      <c r="DE6" s="646"/>
      <c r="DF6" s="646"/>
      <c r="DG6" s="646"/>
      <c r="DH6" s="646"/>
      <c r="DI6" s="646"/>
      <c r="DJ6" s="646"/>
      <c r="DK6" s="646"/>
      <c r="DL6" s="646"/>
      <c r="DM6" s="646"/>
      <c r="DN6" s="646"/>
      <c r="DO6" s="646"/>
      <c r="DP6" s="647"/>
      <c r="DQ6" s="654">
        <v>66367</v>
      </c>
      <c r="DR6" s="646"/>
      <c r="DS6" s="646"/>
      <c r="DT6" s="646"/>
      <c r="DU6" s="646"/>
      <c r="DV6" s="646"/>
      <c r="DW6" s="646"/>
      <c r="DX6" s="646"/>
      <c r="DY6" s="646"/>
      <c r="DZ6" s="646"/>
      <c r="EA6" s="646"/>
      <c r="EB6" s="646"/>
      <c r="EC6" s="655"/>
    </row>
    <row r="7" spans="2:143" ht="11.25" customHeight="1">
      <c r="B7" s="642" t="s">
        <v>236</v>
      </c>
      <c r="C7" s="643"/>
      <c r="D7" s="643"/>
      <c r="E7" s="643"/>
      <c r="F7" s="643"/>
      <c r="G7" s="643"/>
      <c r="H7" s="643"/>
      <c r="I7" s="643"/>
      <c r="J7" s="643"/>
      <c r="K7" s="643"/>
      <c r="L7" s="643"/>
      <c r="M7" s="643"/>
      <c r="N7" s="643"/>
      <c r="O7" s="643"/>
      <c r="P7" s="643"/>
      <c r="Q7" s="644"/>
      <c r="R7" s="645">
        <v>254</v>
      </c>
      <c r="S7" s="646"/>
      <c r="T7" s="646"/>
      <c r="U7" s="646"/>
      <c r="V7" s="646"/>
      <c r="W7" s="646"/>
      <c r="X7" s="646"/>
      <c r="Y7" s="647"/>
      <c r="Z7" s="648">
        <v>0</v>
      </c>
      <c r="AA7" s="648"/>
      <c r="AB7" s="648"/>
      <c r="AC7" s="648"/>
      <c r="AD7" s="649">
        <v>254</v>
      </c>
      <c r="AE7" s="649"/>
      <c r="AF7" s="649"/>
      <c r="AG7" s="649"/>
      <c r="AH7" s="649"/>
      <c r="AI7" s="649"/>
      <c r="AJ7" s="649"/>
      <c r="AK7" s="649"/>
      <c r="AL7" s="650">
        <v>0</v>
      </c>
      <c r="AM7" s="651"/>
      <c r="AN7" s="651"/>
      <c r="AO7" s="652"/>
      <c r="AP7" s="642" t="s">
        <v>237</v>
      </c>
      <c r="AQ7" s="643"/>
      <c r="AR7" s="643"/>
      <c r="AS7" s="643"/>
      <c r="AT7" s="643"/>
      <c r="AU7" s="643"/>
      <c r="AV7" s="643"/>
      <c r="AW7" s="643"/>
      <c r="AX7" s="643"/>
      <c r="AY7" s="643"/>
      <c r="AZ7" s="643"/>
      <c r="BA7" s="643"/>
      <c r="BB7" s="643"/>
      <c r="BC7" s="643"/>
      <c r="BD7" s="643"/>
      <c r="BE7" s="643"/>
      <c r="BF7" s="644"/>
      <c r="BG7" s="645">
        <v>119682</v>
      </c>
      <c r="BH7" s="646"/>
      <c r="BI7" s="646"/>
      <c r="BJ7" s="646"/>
      <c r="BK7" s="646"/>
      <c r="BL7" s="646"/>
      <c r="BM7" s="646"/>
      <c r="BN7" s="647"/>
      <c r="BO7" s="648">
        <v>37.4</v>
      </c>
      <c r="BP7" s="648"/>
      <c r="BQ7" s="648"/>
      <c r="BR7" s="648"/>
      <c r="BS7" s="649" t="s">
        <v>234</v>
      </c>
      <c r="BT7" s="649"/>
      <c r="BU7" s="649"/>
      <c r="BV7" s="649"/>
      <c r="BW7" s="649"/>
      <c r="BX7" s="649"/>
      <c r="BY7" s="649"/>
      <c r="BZ7" s="649"/>
      <c r="CA7" s="649"/>
      <c r="CB7" s="653"/>
      <c r="CD7" s="660" t="s">
        <v>238</v>
      </c>
      <c r="CE7" s="661"/>
      <c r="CF7" s="661"/>
      <c r="CG7" s="661"/>
      <c r="CH7" s="661"/>
      <c r="CI7" s="661"/>
      <c r="CJ7" s="661"/>
      <c r="CK7" s="661"/>
      <c r="CL7" s="661"/>
      <c r="CM7" s="661"/>
      <c r="CN7" s="661"/>
      <c r="CO7" s="661"/>
      <c r="CP7" s="661"/>
      <c r="CQ7" s="662"/>
      <c r="CR7" s="645">
        <v>917901</v>
      </c>
      <c r="CS7" s="646"/>
      <c r="CT7" s="646"/>
      <c r="CU7" s="646"/>
      <c r="CV7" s="646"/>
      <c r="CW7" s="646"/>
      <c r="CX7" s="646"/>
      <c r="CY7" s="647"/>
      <c r="CZ7" s="648">
        <v>21.2</v>
      </c>
      <c r="DA7" s="648"/>
      <c r="DB7" s="648"/>
      <c r="DC7" s="648"/>
      <c r="DD7" s="654">
        <v>71737</v>
      </c>
      <c r="DE7" s="646"/>
      <c r="DF7" s="646"/>
      <c r="DG7" s="646"/>
      <c r="DH7" s="646"/>
      <c r="DI7" s="646"/>
      <c r="DJ7" s="646"/>
      <c r="DK7" s="646"/>
      <c r="DL7" s="646"/>
      <c r="DM7" s="646"/>
      <c r="DN7" s="646"/>
      <c r="DO7" s="646"/>
      <c r="DP7" s="647"/>
      <c r="DQ7" s="654">
        <v>767190</v>
      </c>
      <c r="DR7" s="646"/>
      <c r="DS7" s="646"/>
      <c r="DT7" s="646"/>
      <c r="DU7" s="646"/>
      <c r="DV7" s="646"/>
      <c r="DW7" s="646"/>
      <c r="DX7" s="646"/>
      <c r="DY7" s="646"/>
      <c r="DZ7" s="646"/>
      <c r="EA7" s="646"/>
      <c r="EB7" s="646"/>
      <c r="EC7" s="655"/>
    </row>
    <row r="8" spans="2:143" ht="11.25" customHeight="1">
      <c r="B8" s="642" t="s">
        <v>239</v>
      </c>
      <c r="C8" s="643"/>
      <c r="D8" s="643"/>
      <c r="E8" s="643"/>
      <c r="F8" s="643"/>
      <c r="G8" s="643"/>
      <c r="H8" s="643"/>
      <c r="I8" s="643"/>
      <c r="J8" s="643"/>
      <c r="K8" s="643"/>
      <c r="L8" s="643"/>
      <c r="M8" s="643"/>
      <c r="N8" s="643"/>
      <c r="O8" s="643"/>
      <c r="P8" s="643"/>
      <c r="Q8" s="644"/>
      <c r="R8" s="645">
        <v>722</v>
      </c>
      <c r="S8" s="646"/>
      <c r="T8" s="646"/>
      <c r="U8" s="646"/>
      <c r="V8" s="646"/>
      <c r="W8" s="646"/>
      <c r="X8" s="646"/>
      <c r="Y8" s="647"/>
      <c r="Z8" s="648">
        <v>0</v>
      </c>
      <c r="AA8" s="648"/>
      <c r="AB8" s="648"/>
      <c r="AC8" s="648"/>
      <c r="AD8" s="649">
        <v>722</v>
      </c>
      <c r="AE8" s="649"/>
      <c r="AF8" s="649"/>
      <c r="AG8" s="649"/>
      <c r="AH8" s="649"/>
      <c r="AI8" s="649"/>
      <c r="AJ8" s="649"/>
      <c r="AK8" s="649"/>
      <c r="AL8" s="650">
        <v>0</v>
      </c>
      <c r="AM8" s="651"/>
      <c r="AN8" s="651"/>
      <c r="AO8" s="652"/>
      <c r="AP8" s="642" t="s">
        <v>240</v>
      </c>
      <c r="AQ8" s="643"/>
      <c r="AR8" s="643"/>
      <c r="AS8" s="643"/>
      <c r="AT8" s="643"/>
      <c r="AU8" s="643"/>
      <c r="AV8" s="643"/>
      <c r="AW8" s="643"/>
      <c r="AX8" s="643"/>
      <c r="AY8" s="643"/>
      <c r="AZ8" s="643"/>
      <c r="BA8" s="643"/>
      <c r="BB8" s="643"/>
      <c r="BC8" s="643"/>
      <c r="BD8" s="643"/>
      <c r="BE8" s="643"/>
      <c r="BF8" s="644"/>
      <c r="BG8" s="645">
        <v>5626</v>
      </c>
      <c r="BH8" s="646"/>
      <c r="BI8" s="646"/>
      <c r="BJ8" s="646"/>
      <c r="BK8" s="646"/>
      <c r="BL8" s="646"/>
      <c r="BM8" s="646"/>
      <c r="BN8" s="647"/>
      <c r="BO8" s="648">
        <v>1.8</v>
      </c>
      <c r="BP8" s="648"/>
      <c r="BQ8" s="648"/>
      <c r="BR8" s="648"/>
      <c r="BS8" s="654" t="s">
        <v>127</v>
      </c>
      <c r="BT8" s="646"/>
      <c r="BU8" s="646"/>
      <c r="BV8" s="646"/>
      <c r="BW8" s="646"/>
      <c r="BX8" s="646"/>
      <c r="BY8" s="646"/>
      <c r="BZ8" s="646"/>
      <c r="CA8" s="646"/>
      <c r="CB8" s="655"/>
      <c r="CD8" s="660" t="s">
        <v>241</v>
      </c>
      <c r="CE8" s="661"/>
      <c r="CF8" s="661"/>
      <c r="CG8" s="661"/>
      <c r="CH8" s="661"/>
      <c r="CI8" s="661"/>
      <c r="CJ8" s="661"/>
      <c r="CK8" s="661"/>
      <c r="CL8" s="661"/>
      <c r="CM8" s="661"/>
      <c r="CN8" s="661"/>
      <c r="CO8" s="661"/>
      <c r="CP8" s="661"/>
      <c r="CQ8" s="662"/>
      <c r="CR8" s="645">
        <v>543210</v>
      </c>
      <c r="CS8" s="646"/>
      <c r="CT8" s="646"/>
      <c r="CU8" s="646"/>
      <c r="CV8" s="646"/>
      <c r="CW8" s="646"/>
      <c r="CX8" s="646"/>
      <c r="CY8" s="647"/>
      <c r="CZ8" s="648">
        <v>12.5</v>
      </c>
      <c r="DA8" s="648"/>
      <c r="DB8" s="648"/>
      <c r="DC8" s="648"/>
      <c r="DD8" s="654">
        <v>1492</v>
      </c>
      <c r="DE8" s="646"/>
      <c r="DF8" s="646"/>
      <c r="DG8" s="646"/>
      <c r="DH8" s="646"/>
      <c r="DI8" s="646"/>
      <c r="DJ8" s="646"/>
      <c r="DK8" s="646"/>
      <c r="DL8" s="646"/>
      <c r="DM8" s="646"/>
      <c r="DN8" s="646"/>
      <c r="DO8" s="646"/>
      <c r="DP8" s="647"/>
      <c r="DQ8" s="654">
        <v>335042</v>
      </c>
      <c r="DR8" s="646"/>
      <c r="DS8" s="646"/>
      <c r="DT8" s="646"/>
      <c r="DU8" s="646"/>
      <c r="DV8" s="646"/>
      <c r="DW8" s="646"/>
      <c r="DX8" s="646"/>
      <c r="DY8" s="646"/>
      <c r="DZ8" s="646"/>
      <c r="EA8" s="646"/>
      <c r="EB8" s="646"/>
      <c r="EC8" s="655"/>
    </row>
    <row r="9" spans="2:143" ht="11.25" customHeight="1">
      <c r="B9" s="642" t="s">
        <v>242</v>
      </c>
      <c r="C9" s="643"/>
      <c r="D9" s="643"/>
      <c r="E9" s="643"/>
      <c r="F9" s="643"/>
      <c r="G9" s="643"/>
      <c r="H9" s="643"/>
      <c r="I9" s="643"/>
      <c r="J9" s="643"/>
      <c r="K9" s="643"/>
      <c r="L9" s="643"/>
      <c r="M9" s="643"/>
      <c r="N9" s="643"/>
      <c r="O9" s="643"/>
      <c r="P9" s="643"/>
      <c r="Q9" s="644"/>
      <c r="R9" s="645">
        <v>404</v>
      </c>
      <c r="S9" s="646"/>
      <c r="T9" s="646"/>
      <c r="U9" s="646"/>
      <c r="V9" s="646"/>
      <c r="W9" s="646"/>
      <c r="X9" s="646"/>
      <c r="Y9" s="647"/>
      <c r="Z9" s="648">
        <v>0</v>
      </c>
      <c r="AA9" s="648"/>
      <c r="AB9" s="648"/>
      <c r="AC9" s="648"/>
      <c r="AD9" s="649">
        <v>404</v>
      </c>
      <c r="AE9" s="649"/>
      <c r="AF9" s="649"/>
      <c r="AG9" s="649"/>
      <c r="AH9" s="649"/>
      <c r="AI9" s="649"/>
      <c r="AJ9" s="649"/>
      <c r="AK9" s="649"/>
      <c r="AL9" s="650">
        <v>0</v>
      </c>
      <c r="AM9" s="651"/>
      <c r="AN9" s="651"/>
      <c r="AO9" s="652"/>
      <c r="AP9" s="642" t="s">
        <v>243</v>
      </c>
      <c r="AQ9" s="643"/>
      <c r="AR9" s="643"/>
      <c r="AS9" s="643"/>
      <c r="AT9" s="643"/>
      <c r="AU9" s="643"/>
      <c r="AV9" s="643"/>
      <c r="AW9" s="643"/>
      <c r="AX9" s="643"/>
      <c r="AY9" s="643"/>
      <c r="AZ9" s="643"/>
      <c r="BA9" s="643"/>
      <c r="BB9" s="643"/>
      <c r="BC9" s="643"/>
      <c r="BD9" s="643"/>
      <c r="BE9" s="643"/>
      <c r="BF9" s="644"/>
      <c r="BG9" s="645">
        <v>105985</v>
      </c>
      <c r="BH9" s="646"/>
      <c r="BI9" s="646"/>
      <c r="BJ9" s="646"/>
      <c r="BK9" s="646"/>
      <c r="BL9" s="646"/>
      <c r="BM9" s="646"/>
      <c r="BN9" s="647"/>
      <c r="BO9" s="648">
        <v>33.1</v>
      </c>
      <c r="BP9" s="648"/>
      <c r="BQ9" s="648"/>
      <c r="BR9" s="648"/>
      <c r="BS9" s="654" t="s">
        <v>127</v>
      </c>
      <c r="BT9" s="646"/>
      <c r="BU9" s="646"/>
      <c r="BV9" s="646"/>
      <c r="BW9" s="646"/>
      <c r="BX9" s="646"/>
      <c r="BY9" s="646"/>
      <c r="BZ9" s="646"/>
      <c r="CA9" s="646"/>
      <c r="CB9" s="655"/>
      <c r="CD9" s="660" t="s">
        <v>244</v>
      </c>
      <c r="CE9" s="661"/>
      <c r="CF9" s="661"/>
      <c r="CG9" s="661"/>
      <c r="CH9" s="661"/>
      <c r="CI9" s="661"/>
      <c r="CJ9" s="661"/>
      <c r="CK9" s="661"/>
      <c r="CL9" s="661"/>
      <c r="CM9" s="661"/>
      <c r="CN9" s="661"/>
      <c r="CO9" s="661"/>
      <c r="CP9" s="661"/>
      <c r="CQ9" s="662"/>
      <c r="CR9" s="645">
        <v>409003</v>
      </c>
      <c r="CS9" s="646"/>
      <c r="CT9" s="646"/>
      <c r="CU9" s="646"/>
      <c r="CV9" s="646"/>
      <c r="CW9" s="646"/>
      <c r="CX9" s="646"/>
      <c r="CY9" s="647"/>
      <c r="CZ9" s="648">
        <v>9.4</v>
      </c>
      <c r="DA9" s="648"/>
      <c r="DB9" s="648"/>
      <c r="DC9" s="648"/>
      <c r="DD9" s="654">
        <v>38792</v>
      </c>
      <c r="DE9" s="646"/>
      <c r="DF9" s="646"/>
      <c r="DG9" s="646"/>
      <c r="DH9" s="646"/>
      <c r="DI9" s="646"/>
      <c r="DJ9" s="646"/>
      <c r="DK9" s="646"/>
      <c r="DL9" s="646"/>
      <c r="DM9" s="646"/>
      <c r="DN9" s="646"/>
      <c r="DO9" s="646"/>
      <c r="DP9" s="647"/>
      <c r="DQ9" s="654">
        <v>205105</v>
      </c>
      <c r="DR9" s="646"/>
      <c r="DS9" s="646"/>
      <c r="DT9" s="646"/>
      <c r="DU9" s="646"/>
      <c r="DV9" s="646"/>
      <c r="DW9" s="646"/>
      <c r="DX9" s="646"/>
      <c r="DY9" s="646"/>
      <c r="DZ9" s="646"/>
      <c r="EA9" s="646"/>
      <c r="EB9" s="646"/>
      <c r="EC9" s="655"/>
    </row>
    <row r="10" spans="2:143" ht="11.25" customHeight="1">
      <c r="B10" s="642" t="s">
        <v>245</v>
      </c>
      <c r="C10" s="643"/>
      <c r="D10" s="643"/>
      <c r="E10" s="643"/>
      <c r="F10" s="643"/>
      <c r="G10" s="643"/>
      <c r="H10" s="643"/>
      <c r="I10" s="643"/>
      <c r="J10" s="643"/>
      <c r="K10" s="643"/>
      <c r="L10" s="643"/>
      <c r="M10" s="643"/>
      <c r="N10" s="643"/>
      <c r="O10" s="643"/>
      <c r="P10" s="643"/>
      <c r="Q10" s="644"/>
      <c r="R10" s="645" t="s">
        <v>127</v>
      </c>
      <c r="S10" s="646"/>
      <c r="T10" s="646"/>
      <c r="U10" s="646"/>
      <c r="V10" s="646"/>
      <c r="W10" s="646"/>
      <c r="X10" s="646"/>
      <c r="Y10" s="647"/>
      <c r="Z10" s="648" t="s">
        <v>127</v>
      </c>
      <c r="AA10" s="648"/>
      <c r="AB10" s="648"/>
      <c r="AC10" s="648"/>
      <c r="AD10" s="649" t="s">
        <v>234</v>
      </c>
      <c r="AE10" s="649"/>
      <c r="AF10" s="649"/>
      <c r="AG10" s="649"/>
      <c r="AH10" s="649"/>
      <c r="AI10" s="649"/>
      <c r="AJ10" s="649"/>
      <c r="AK10" s="649"/>
      <c r="AL10" s="650" t="s">
        <v>234</v>
      </c>
      <c r="AM10" s="651"/>
      <c r="AN10" s="651"/>
      <c r="AO10" s="652"/>
      <c r="AP10" s="642" t="s">
        <v>246</v>
      </c>
      <c r="AQ10" s="643"/>
      <c r="AR10" s="643"/>
      <c r="AS10" s="643"/>
      <c r="AT10" s="643"/>
      <c r="AU10" s="643"/>
      <c r="AV10" s="643"/>
      <c r="AW10" s="643"/>
      <c r="AX10" s="643"/>
      <c r="AY10" s="643"/>
      <c r="AZ10" s="643"/>
      <c r="BA10" s="643"/>
      <c r="BB10" s="643"/>
      <c r="BC10" s="643"/>
      <c r="BD10" s="643"/>
      <c r="BE10" s="643"/>
      <c r="BF10" s="644"/>
      <c r="BG10" s="645">
        <v>4680</v>
      </c>
      <c r="BH10" s="646"/>
      <c r="BI10" s="646"/>
      <c r="BJ10" s="646"/>
      <c r="BK10" s="646"/>
      <c r="BL10" s="646"/>
      <c r="BM10" s="646"/>
      <c r="BN10" s="647"/>
      <c r="BO10" s="648">
        <v>1.5</v>
      </c>
      <c r="BP10" s="648"/>
      <c r="BQ10" s="648"/>
      <c r="BR10" s="648"/>
      <c r="BS10" s="654" t="s">
        <v>234</v>
      </c>
      <c r="BT10" s="646"/>
      <c r="BU10" s="646"/>
      <c r="BV10" s="646"/>
      <c r="BW10" s="646"/>
      <c r="BX10" s="646"/>
      <c r="BY10" s="646"/>
      <c r="BZ10" s="646"/>
      <c r="CA10" s="646"/>
      <c r="CB10" s="655"/>
      <c r="CD10" s="660" t="s">
        <v>247</v>
      </c>
      <c r="CE10" s="661"/>
      <c r="CF10" s="661"/>
      <c r="CG10" s="661"/>
      <c r="CH10" s="661"/>
      <c r="CI10" s="661"/>
      <c r="CJ10" s="661"/>
      <c r="CK10" s="661"/>
      <c r="CL10" s="661"/>
      <c r="CM10" s="661"/>
      <c r="CN10" s="661"/>
      <c r="CO10" s="661"/>
      <c r="CP10" s="661"/>
      <c r="CQ10" s="662"/>
      <c r="CR10" s="645">
        <v>6064</v>
      </c>
      <c r="CS10" s="646"/>
      <c r="CT10" s="646"/>
      <c r="CU10" s="646"/>
      <c r="CV10" s="646"/>
      <c r="CW10" s="646"/>
      <c r="CX10" s="646"/>
      <c r="CY10" s="647"/>
      <c r="CZ10" s="648">
        <v>0.1</v>
      </c>
      <c r="DA10" s="648"/>
      <c r="DB10" s="648"/>
      <c r="DC10" s="648"/>
      <c r="DD10" s="654" t="s">
        <v>127</v>
      </c>
      <c r="DE10" s="646"/>
      <c r="DF10" s="646"/>
      <c r="DG10" s="646"/>
      <c r="DH10" s="646"/>
      <c r="DI10" s="646"/>
      <c r="DJ10" s="646"/>
      <c r="DK10" s="646"/>
      <c r="DL10" s="646"/>
      <c r="DM10" s="646"/>
      <c r="DN10" s="646"/>
      <c r="DO10" s="646"/>
      <c r="DP10" s="647"/>
      <c r="DQ10" s="654">
        <v>1064</v>
      </c>
      <c r="DR10" s="646"/>
      <c r="DS10" s="646"/>
      <c r="DT10" s="646"/>
      <c r="DU10" s="646"/>
      <c r="DV10" s="646"/>
      <c r="DW10" s="646"/>
      <c r="DX10" s="646"/>
      <c r="DY10" s="646"/>
      <c r="DZ10" s="646"/>
      <c r="EA10" s="646"/>
      <c r="EB10" s="646"/>
      <c r="EC10" s="655"/>
    </row>
    <row r="11" spans="2:143" ht="11.25" customHeight="1">
      <c r="B11" s="642" t="s">
        <v>248</v>
      </c>
      <c r="C11" s="643"/>
      <c r="D11" s="643"/>
      <c r="E11" s="643"/>
      <c r="F11" s="643"/>
      <c r="G11" s="643"/>
      <c r="H11" s="643"/>
      <c r="I11" s="643"/>
      <c r="J11" s="643"/>
      <c r="K11" s="643"/>
      <c r="L11" s="643"/>
      <c r="M11" s="643"/>
      <c r="N11" s="643"/>
      <c r="O11" s="643"/>
      <c r="P11" s="643"/>
      <c r="Q11" s="644"/>
      <c r="R11" s="645">
        <v>55656</v>
      </c>
      <c r="S11" s="646"/>
      <c r="T11" s="646"/>
      <c r="U11" s="646"/>
      <c r="V11" s="646"/>
      <c r="W11" s="646"/>
      <c r="X11" s="646"/>
      <c r="Y11" s="647"/>
      <c r="Z11" s="650">
        <v>1.2</v>
      </c>
      <c r="AA11" s="651"/>
      <c r="AB11" s="651"/>
      <c r="AC11" s="663"/>
      <c r="AD11" s="654">
        <v>55656</v>
      </c>
      <c r="AE11" s="646"/>
      <c r="AF11" s="646"/>
      <c r="AG11" s="646"/>
      <c r="AH11" s="646"/>
      <c r="AI11" s="646"/>
      <c r="AJ11" s="646"/>
      <c r="AK11" s="647"/>
      <c r="AL11" s="650">
        <v>2.6</v>
      </c>
      <c r="AM11" s="651"/>
      <c r="AN11" s="651"/>
      <c r="AO11" s="652"/>
      <c r="AP11" s="642" t="s">
        <v>249</v>
      </c>
      <c r="AQ11" s="643"/>
      <c r="AR11" s="643"/>
      <c r="AS11" s="643"/>
      <c r="AT11" s="643"/>
      <c r="AU11" s="643"/>
      <c r="AV11" s="643"/>
      <c r="AW11" s="643"/>
      <c r="AX11" s="643"/>
      <c r="AY11" s="643"/>
      <c r="AZ11" s="643"/>
      <c r="BA11" s="643"/>
      <c r="BB11" s="643"/>
      <c r="BC11" s="643"/>
      <c r="BD11" s="643"/>
      <c r="BE11" s="643"/>
      <c r="BF11" s="644"/>
      <c r="BG11" s="645">
        <v>3391</v>
      </c>
      <c r="BH11" s="646"/>
      <c r="BI11" s="646"/>
      <c r="BJ11" s="646"/>
      <c r="BK11" s="646"/>
      <c r="BL11" s="646"/>
      <c r="BM11" s="646"/>
      <c r="BN11" s="647"/>
      <c r="BO11" s="648">
        <v>1.1000000000000001</v>
      </c>
      <c r="BP11" s="648"/>
      <c r="BQ11" s="648"/>
      <c r="BR11" s="648"/>
      <c r="BS11" s="654" t="s">
        <v>234</v>
      </c>
      <c r="BT11" s="646"/>
      <c r="BU11" s="646"/>
      <c r="BV11" s="646"/>
      <c r="BW11" s="646"/>
      <c r="BX11" s="646"/>
      <c r="BY11" s="646"/>
      <c r="BZ11" s="646"/>
      <c r="CA11" s="646"/>
      <c r="CB11" s="655"/>
      <c r="CD11" s="660" t="s">
        <v>250</v>
      </c>
      <c r="CE11" s="661"/>
      <c r="CF11" s="661"/>
      <c r="CG11" s="661"/>
      <c r="CH11" s="661"/>
      <c r="CI11" s="661"/>
      <c r="CJ11" s="661"/>
      <c r="CK11" s="661"/>
      <c r="CL11" s="661"/>
      <c r="CM11" s="661"/>
      <c r="CN11" s="661"/>
      <c r="CO11" s="661"/>
      <c r="CP11" s="661"/>
      <c r="CQ11" s="662"/>
      <c r="CR11" s="645">
        <v>242820</v>
      </c>
      <c r="CS11" s="646"/>
      <c r="CT11" s="646"/>
      <c r="CU11" s="646"/>
      <c r="CV11" s="646"/>
      <c r="CW11" s="646"/>
      <c r="CX11" s="646"/>
      <c r="CY11" s="647"/>
      <c r="CZ11" s="648">
        <v>5.6</v>
      </c>
      <c r="DA11" s="648"/>
      <c r="DB11" s="648"/>
      <c r="DC11" s="648"/>
      <c r="DD11" s="654">
        <v>54132</v>
      </c>
      <c r="DE11" s="646"/>
      <c r="DF11" s="646"/>
      <c r="DG11" s="646"/>
      <c r="DH11" s="646"/>
      <c r="DI11" s="646"/>
      <c r="DJ11" s="646"/>
      <c r="DK11" s="646"/>
      <c r="DL11" s="646"/>
      <c r="DM11" s="646"/>
      <c r="DN11" s="646"/>
      <c r="DO11" s="646"/>
      <c r="DP11" s="647"/>
      <c r="DQ11" s="654">
        <v>109891</v>
      </c>
      <c r="DR11" s="646"/>
      <c r="DS11" s="646"/>
      <c r="DT11" s="646"/>
      <c r="DU11" s="646"/>
      <c r="DV11" s="646"/>
      <c r="DW11" s="646"/>
      <c r="DX11" s="646"/>
      <c r="DY11" s="646"/>
      <c r="DZ11" s="646"/>
      <c r="EA11" s="646"/>
      <c r="EB11" s="646"/>
      <c r="EC11" s="655"/>
    </row>
    <row r="12" spans="2:143" ht="11.25" customHeight="1">
      <c r="B12" s="642" t="s">
        <v>251</v>
      </c>
      <c r="C12" s="643"/>
      <c r="D12" s="643"/>
      <c r="E12" s="643"/>
      <c r="F12" s="643"/>
      <c r="G12" s="643"/>
      <c r="H12" s="643"/>
      <c r="I12" s="643"/>
      <c r="J12" s="643"/>
      <c r="K12" s="643"/>
      <c r="L12" s="643"/>
      <c r="M12" s="643"/>
      <c r="N12" s="643"/>
      <c r="O12" s="643"/>
      <c r="P12" s="643"/>
      <c r="Q12" s="644"/>
      <c r="R12" s="645" t="s">
        <v>127</v>
      </c>
      <c r="S12" s="646"/>
      <c r="T12" s="646"/>
      <c r="U12" s="646"/>
      <c r="V12" s="646"/>
      <c r="W12" s="646"/>
      <c r="X12" s="646"/>
      <c r="Y12" s="647"/>
      <c r="Z12" s="648" t="s">
        <v>234</v>
      </c>
      <c r="AA12" s="648"/>
      <c r="AB12" s="648"/>
      <c r="AC12" s="648"/>
      <c r="AD12" s="649" t="s">
        <v>127</v>
      </c>
      <c r="AE12" s="649"/>
      <c r="AF12" s="649"/>
      <c r="AG12" s="649"/>
      <c r="AH12" s="649"/>
      <c r="AI12" s="649"/>
      <c r="AJ12" s="649"/>
      <c r="AK12" s="649"/>
      <c r="AL12" s="650" t="s">
        <v>127</v>
      </c>
      <c r="AM12" s="651"/>
      <c r="AN12" s="651"/>
      <c r="AO12" s="652"/>
      <c r="AP12" s="642" t="s">
        <v>252</v>
      </c>
      <c r="AQ12" s="643"/>
      <c r="AR12" s="643"/>
      <c r="AS12" s="643"/>
      <c r="AT12" s="643"/>
      <c r="AU12" s="643"/>
      <c r="AV12" s="643"/>
      <c r="AW12" s="643"/>
      <c r="AX12" s="643"/>
      <c r="AY12" s="643"/>
      <c r="AZ12" s="643"/>
      <c r="BA12" s="643"/>
      <c r="BB12" s="643"/>
      <c r="BC12" s="643"/>
      <c r="BD12" s="643"/>
      <c r="BE12" s="643"/>
      <c r="BF12" s="644"/>
      <c r="BG12" s="645">
        <v>168750</v>
      </c>
      <c r="BH12" s="646"/>
      <c r="BI12" s="646"/>
      <c r="BJ12" s="646"/>
      <c r="BK12" s="646"/>
      <c r="BL12" s="646"/>
      <c r="BM12" s="646"/>
      <c r="BN12" s="647"/>
      <c r="BO12" s="648">
        <v>52.8</v>
      </c>
      <c r="BP12" s="648"/>
      <c r="BQ12" s="648"/>
      <c r="BR12" s="648"/>
      <c r="BS12" s="654" t="s">
        <v>234</v>
      </c>
      <c r="BT12" s="646"/>
      <c r="BU12" s="646"/>
      <c r="BV12" s="646"/>
      <c r="BW12" s="646"/>
      <c r="BX12" s="646"/>
      <c r="BY12" s="646"/>
      <c r="BZ12" s="646"/>
      <c r="CA12" s="646"/>
      <c r="CB12" s="655"/>
      <c r="CD12" s="660" t="s">
        <v>253</v>
      </c>
      <c r="CE12" s="661"/>
      <c r="CF12" s="661"/>
      <c r="CG12" s="661"/>
      <c r="CH12" s="661"/>
      <c r="CI12" s="661"/>
      <c r="CJ12" s="661"/>
      <c r="CK12" s="661"/>
      <c r="CL12" s="661"/>
      <c r="CM12" s="661"/>
      <c r="CN12" s="661"/>
      <c r="CO12" s="661"/>
      <c r="CP12" s="661"/>
      <c r="CQ12" s="662"/>
      <c r="CR12" s="645">
        <v>118472</v>
      </c>
      <c r="CS12" s="646"/>
      <c r="CT12" s="646"/>
      <c r="CU12" s="646"/>
      <c r="CV12" s="646"/>
      <c r="CW12" s="646"/>
      <c r="CX12" s="646"/>
      <c r="CY12" s="647"/>
      <c r="CZ12" s="648">
        <v>2.7</v>
      </c>
      <c r="DA12" s="648"/>
      <c r="DB12" s="648"/>
      <c r="DC12" s="648"/>
      <c r="DD12" s="654">
        <v>5791</v>
      </c>
      <c r="DE12" s="646"/>
      <c r="DF12" s="646"/>
      <c r="DG12" s="646"/>
      <c r="DH12" s="646"/>
      <c r="DI12" s="646"/>
      <c r="DJ12" s="646"/>
      <c r="DK12" s="646"/>
      <c r="DL12" s="646"/>
      <c r="DM12" s="646"/>
      <c r="DN12" s="646"/>
      <c r="DO12" s="646"/>
      <c r="DP12" s="647"/>
      <c r="DQ12" s="654">
        <v>44517</v>
      </c>
      <c r="DR12" s="646"/>
      <c r="DS12" s="646"/>
      <c r="DT12" s="646"/>
      <c r="DU12" s="646"/>
      <c r="DV12" s="646"/>
      <c r="DW12" s="646"/>
      <c r="DX12" s="646"/>
      <c r="DY12" s="646"/>
      <c r="DZ12" s="646"/>
      <c r="EA12" s="646"/>
      <c r="EB12" s="646"/>
      <c r="EC12" s="655"/>
    </row>
    <row r="13" spans="2:143" ht="11.25" customHeight="1">
      <c r="B13" s="642" t="s">
        <v>254</v>
      </c>
      <c r="C13" s="643"/>
      <c r="D13" s="643"/>
      <c r="E13" s="643"/>
      <c r="F13" s="643"/>
      <c r="G13" s="643"/>
      <c r="H13" s="643"/>
      <c r="I13" s="643"/>
      <c r="J13" s="643"/>
      <c r="K13" s="643"/>
      <c r="L13" s="643"/>
      <c r="M13" s="643"/>
      <c r="N13" s="643"/>
      <c r="O13" s="643"/>
      <c r="P13" s="643"/>
      <c r="Q13" s="644"/>
      <c r="R13" s="645" t="s">
        <v>234</v>
      </c>
      <c r="S13" s="646"/>
      <c r="T13" s="646"/>
      <c r="U13" s="646"/>
      <c r="V13" s="646"/>
      <c r="W13" s="646"/>
      <c r="X13" s="646"/>
      <c r="Y13" s="647"/>
      <c r="Z13" s="648" t="s">
        <v>234</v>
      </c>
      <c r="AA13" s="648"/>
      <c r="AB13" s="648"/>
      <c r="AC13" s="648"/>
      <c r="AD13" s="649" t="s">
        <v>127</v>
      </c>
      <c r="AE13" s="649"/>
      <c r="AF13" s="649"/>
      <c r="AG13" s="649"/>
      <c r="AH13" s="649"/>
      <c r="AI13" s="649"/>
      <c r="AJ13" s="649"/>
      <c r="AK13" s="649"/>
      <c r="AL13" s="650" t="s">
        <v>234</v>
      </c>
      <c r="AM13" s="651"/>
      <c r="AN13" s="651"/>
      <c r="AO13" s="652"/>
      <c r="AP13" s="642" t="s">
        <v>255</v>
      </c>
      <c r="AQ13" s="643"/>
      <c r="AR13" s="643"/>
      <c r="AS13" s="643"/>
      <c r="AT13" s="643"/>
      <c r="AU13" s="643"/>
      <c r="AV13" s="643"/>
      <c r="AW13" s="643"/>
      <c r="AX13" s="643"/>
      <c r="AY13" s="643"/>
      <c r="AZ13" s="643"/>
      <c r="BA13" s="643"/>
      <c r="BB13" s="643"/>
      <c r="BC13" s="643"/>
      <c r="BD13" s="643"/>
      <c r="BE13" s="643"/>
      <c r="BF13" s="644"/>
      <c r="BG13" s="645">
        <v>155089</v>
      </c>
      <c r="BH13" s="646"/>
      <c r="BI13" s="646"/>
      <c r="BJ13" s="646"/>
      <c r="BK13" s="646"/>
      <c r="BL13" s="646"/>
      <c r="BM13" s="646"/>
      <c r="BN13" s="647"/>
      <c r="BO13" s="648">
        <v>48.5</v>
      </c>
      <c r="BP13" s="648"/>
      <c r="BQ13" s="648"/>
      <c r="BR13" s="648"/>
      <c r="BS13" s="654" t="s">
        <v>234</v>
      </c>
      <c r="BT13" s="646"/>
      <c r="BU13" s="646"/>
      <c r="BV13" s="646"/>
      <c r="BW13" s="646"/>
      <c r="BX13" s="646"/>
      <c r="BY13" s="646"/>
      <c r="BZ13" s="646"/>
      <c r="CA13" s="646"/>
      <c r="CB13" s="655"/>
      <c r="CD13" s="660" t="s">
        <v>256</v>
      </c>
      <c r="CE13" s="661"/>
      <c r="CF13" s="661"/>
      <c r="CG13" s="661"/>
      <c r="CH13" s="661"/>
      <c r="CI13" s="661"/>
      <c r="CJ13" s="661"/>
      <c r="CK13" s="661"/>
      <c r="CL13" s="661"/>
      <c r="CM13" s="661"/>
      <c r="CN13" s="661"/>
      <c r="CO13" s="661"/>
      <c r="CP13" s="661"/>
      <c r="CQ13" s="662"/>
      <c r="CR13" s="645">
        <v>555952</v>
      </c>
      <c r="CS13" s="646"/>
      <c r="CT13" s="646"/>
      <c r="CU13" s="646"/>
      <c r="CV13" s="646"/>
      <c r="CW13" s="646"/>
      <c r="CX13" s="646"/>
      <c r="CY13" s="647"/>
      <c r="CZ13" s="648">
        <v>12.8</v>
      </c>
      <c r="DA13" s="648"/>
      <c r="DB13" s="648"/>
      <c r="DC13" s="648"/>
      <c r="DD13" s="654">
        <v>286845</v>
      </c>
      <c r="DE13" s="646"/>
      <c r="DF13" s="646"/>
      <c r="DG13" s="646"/>
      <c r="DH13" s="646"/>
      <c r="DI13" s="646"/>
      <c r="DJ13" s="646"/>
      <c r="DK13" s="646"/>
      <c r="DL13" s="646"/>
      <c r="DM13" s="646"/>
      <c r="DN13" s="646"/>
      <c r="DO13" s="646"/>
      <c r="DP13" s="647"/>
      <c r="DQ13" s="654">
        <v>294763</v>
      </c>
      <c r="DR13" s="646"/>
      <c r="DS13" s="646"/>
      <c r="DT13" s="646"/>
      <c r="DU13" s="646"/>
      <c r="DV13" s="646"/>
      <c r="DW13" s="646"/>
      <c r="DX13" s="646"/>
      <c r="DY13" s="646"/>
      <c r="DZ13" s="646"/>
      <c r="EA13" s="646"/>
      <c r="EB13" s="646"/>
      <c r="EC13" s="655"/>
    </row>
    <row r="14" spans="2:143" ht="11.25" customHeight="1">
      <c r="B14" s="642" t="s">
        <v>257</v>
      </c>
      <c r="C14" s="643"/>
      <c r="D14" s="643"/>
      <c r="E14" s="643"/>
      <c r="F14" s="643"/>
      <c r="G14" s="643"/>
      <c r="H14" s="643"/>
      <c r="I14" s="643"/>
      <c r="J14" s="643"/>
      <c r="K14" s="643"/>
      <c r="L14" s="643"/>
      <c r="M14" s="643"/>
      <c r="N14" s="643"/>
      <c r="O14" s="643"/>
      <c r="P14" s="643"/>
      <c r="Q14" s="644"/>
      <c r="R14" s="645">
        <v>4911</v>
      </c>
      <c r="S14" s="646"/>
      <c r="T14" s="646"/>
      <c r="U14" s="646"/>
      <c r="V14" s="646"/>
      <c r="W14" s="646"/>
      <c r="X14" s="646"/>
      <c r="Y14" s="647"/>
      <c r="Z14" s="648">
        <v>0.1</v>
      </c>
      <c r="AA14" s="648"/>
      <c r="AB14" s="648"/>
      <c r="AC14" s="648"/>
      <c r="AD14" s="649">
        <v>4911</v>
      </c>
      <c r="AE14" s="649"/>
      <c r="AF14" s="649"/>
      <c r="AG14" s="649"/>
      <c r="AH14" s="649"/>
      <c r="AI14" s="649"/>
      <c r="AJ14" s="649"/>
      <c r="AK14" s="649"/>
      <c r="AL14" s="650">
        <v>0.2</v>
      </c>
      <c r="AM14" s="651"/>
      <c r="AN14" s="651"/>
      <c r="AO14" s="652"/>
      <c r="AP14" s="642" t="s">
        <v>258</v>
      </c>
      <c r="AQ14" s="643"/>
      <c r="AR14" s="643"/>
      <c r="AS14" s="643"/>
      <c r="AT14" s="643"/>
      <c r="AU14" s="643"/>
      <c r="AV14" s="643"/>
      <c r="AW14" s="643"/>
      <c r="AX14" s="643"/>
      <c r="AY14" s="643"/>
      <c r="AZ14" s="643"/>
      <c r="BA14" s="643"/>
      <c r="BB14" s="643"/>
      <c r="BC14" s="643"/>
      <c r="BD14" s="643"/>
      <c r="BE14" s="643"/>
      <c r="BF14" s="644"/>
      <c r="BG14" s="645">
        <v>13419</v>
      </c>
      <c r="BH14" s="646"/>
      <c r="BI14" s="646"/>
      <c r="BJ14" s="646"/>
      <c r="BK14" s="646"/>
      <c r="BL14" s="646"/>
      <c r="BM14" s="646"/>
      <c r="BN14" s="647"/>
      <c r="BO14" s="648">
        <v>4.2</v>
      </c>
      <c r="BP14" s="648"/>
      <c r="BQ14" s="648"/>
      <c r="BR14" s="648"/>
      <c r="BS14" s="654" t="s">
        <v>127</v>
      </c>
      <c r="BT14" s="646"/>
      <c r="BU14" s="646"/>
      <c r="BV14" s="646"/>
      <c r="BW14" s="646"/>
      <c r="BX14" s="646"/>
      <c r="BY14" s="646"/>
      <c r="BZ14" s="646"/>
      <c r="CA14" s="646"/>
      <c r="CB14" s="655"/>
      <c r="CD14" s="660" t="s">
        <v>259</v>
      </c>
      <c r="CE14" s="661"/>
      <c r="CF14" s="661"/>
      <c r="CG14" s="661"/>
      <c r="CH14" s="661"/>
      <c r="CI14" s="661"/>
      <c r="CJ14" s="661"/>
      <c r="CK14" s="661"/>
      <c r="CL14" s="661"/>
      <c r="CM14" s="661"/>
      <c r="CN14" s="661"/>
      <c r="CO14" s="661"/>
      <c r="CP14" s="661"/>
      <c r="CQ14" s="662"/>
      <c r="CR14" s="645">
        <v>257627</v>
      </c>
      <c r="CS14" s="646"/>
      <c r="CT14" s="646"/>
      <c r="CU14" s="646"/>
      <c r="CV14" s="646"/>
      <c r="CW14" s="646"/>
      <c r="CX14" s="646"/>
      <c r="CY14" s="647"/>
      <c r="CZ14" s="648">
        <v>5.9</v>
      </c>
      <c r="DA14" s="648"/>
      <c r="DB14" s="648"/>
      <c r="DC14" s="648"/>
      <c r="DD14" s="654">
        <v>159733</v>
      </c>
      <c r="DE14" s="646"/>
      <c r="DF14" s="646"/>
      <c r="DG14" s="646"/>
      <c r="DH14" s="646"/>
      <c r="DI14" s="646"/>
      <c r="DJ14" s="646"/>
      <c r="DK14" s="646"/>
      <c r="DL14" s="646"/>
      <c r="DM14" s="646"/>
      <c r="DN14" s="646"/>
      <c r="DO14" s="646"/>
      <c r="DP14" s="647"/>
      <c r="DQ14" s="654">
        <v>98355</v>
      </c>
      <c r="DR14" s="646"/>
      <c r="DS14" s="646"/>
      <c r="DT14" s="646"/>
      <c r="DU14" s="646"/>
      <c r="DV14" s="646"/>
      <c r="DW14" s="646"/>
      <c r="DX14" s="646"/>
      <c r="DY14" s="646"/>
      <c r="DZ14" s="646"/>
      <c r="EA14" s="646"/>
      <c r="EB14" s="646"/>
      <c r="EC14" s="655"/>
    </row>
    <row r="15" spans="2:143" ht="11.25" customHeight="1">
      <c r="B15" s="642" t="s">
        <v>260</v>
      </c>
      <c r="C15" s="643"/>
      <c r="D15" s="643"/>
      <c r="E15" s="643"/>
      <c r="F15" s="643"/>
      <c r="G15" s="643"/>
      <c r="H15" s="643"/>
      <c r="I15" s="643"/>
      <c r="J15" s="643"/>
      <c r="K15" s="643"/>
      <c r="L15" s="643"/>
      <c r="M15" s="643"/>
      <c r="N15" s="643"/>
      <c r="O15" s="643"/>
      <c r="P15" s="643"/>
      <c r="Q15" s="644"/>
      <c r="R15" s="645" t="s">
        <v>234</v>
      </c>
      <c r="S15" s="646"/>
      <c r="T15" s="646"/>
      <c r="U15" s="646"/>
      <c r="V15" s="646"/>
      <c r="W15" s="646"/>
      <c r="X15" s="646"/>
      <c r="Y15" s="647"/>
      <c r="Z15" s="648" t="s">
        <v>234</v>
      </c>
      <c r="AA15" s="648"/>
      <c r="AB15" s="648"/>
      <c r="AC15" s="648"/>
      <c r="AD15" s="649" t="s">
        <v>234</v>
      </c>
      <c r="AE15" s="649"/>
      <c r="AF15" s="649"/>
      <c r="AG15" s="649"/>
      <c r="AH15" s="649"/>
      <c r="AI15" s="649"/>
      <c r="AJ15" s="649"/>
      <c r="AK15" s="649"/>
      <c r="AL15" s="650" t="s">
        <v>234</v>
      </c>
      <c r="AM15" s="651"/>
      <c r="AN15" s="651"/>
      <c r="AO15" s="652"/>
      <c r="AP15" s="642" t="s">
        <v>261</v>
      </c>
      <c r="AQ15" s="643"/>
      <c r="AR15" s="643"/>
      <c r="AS15" s="643"/>
      <c r="AT15" s="643"/>
      <c r="AU15" s="643"/>
      <c r="AV15" s="643"/>
      <c r="AW15" s="643"/>
      <c r="AX15" s="643"/>
      <c r="AY15" s="643"/>
      <c r="AZ15" s="643"/>
      <c r="BA15" s="643"/>
      <c r="BB15" s="643"/>
      <c r="BC15" s="643"/>
      <c r="BD15" s="643"/>
      <c r="BE15" s="643"/>
      <c r="BF15" s="644"/>
      <c r="BG15" s="645">
        <v>9392</v>
      </c>
      <c r="BH15" s="646"/>
      <c r="BI15" s="646"/>
      <c r="BJ15" s="646"/>
      <c r="BK15" s="646"/>
      <c r="BL15" s="646"/>
      <c r="BM15" s="646"/>
      <c r="BN15" s="647"/>
      <c r="BO15" s="648">
        <v>2.9</v>
      </c>
      <c r="BP15" s="648"/>
      <c r="BQ15" s="648"/>
      <c r="BR15" s="648"/>
      <c r="BS15" s="654" t="s">
        <v>127</v>
      </c>
      <c r="BT15" s="646"/>
      <c r="BU15" s="646"/>
      <c r="BV15" s="646"/>
      <c r="BW15" s="646"/>
      <c r="BX15" s="646"/>
      <c r="BY15" s="646"/>
      <c r="BZ15" s="646"/>
      <c r="CA15" s="646"/>
      <c r="CB15" s="655"/>
      <c r="CD15" s="660" t="s">
        <v>262</v>
      </c>
      <c r="CE15" s="661"/>
      <c r="CF15" s="661"/>
      <c r="CG15" s="661"/>
      <c r="CH15" s="661"/>
      <c r="CI15" s="661"/>
      <c r="CJ15" s="661"/>
      <c r="CK15" s="661"/>
      <c r="CL15" s="661"/>
      <c r="CM15" s="661"/>
      <c r="CN15" s="661"/>
      <c r="CO15" s="661"/>
      <c r="CP15" s="661"/>
      <c r="CQ15" s="662"/>
      <c r="CR15" s="645">
        <v>315008</v>
      </c>
      <c r="CS15" s="646"/>
      <c r="CT15" s="646"/>
      <c r="CU15" s="646"/>
      <c r="CV15" s="646"/>
      <c r="CW15" s="646"/>
      <c r="CX15" s="646"/>
      <c r="CY15" s="647"/>
      <c r="CZ15" s="648">
        <v>7.3</v>
      </c>
      <c r="DA15" s="648"/>
      <c r="DB15" s="648"/>
      <c r="DC15" s="648"/>
      <c r="DD15" s="654">
        <v>42776</v>
      </c>
      <c r="DE15" s="646"/>
      <c r="DF15" s="646"/>
      <c r="DG15" s="646"/>
      <c r="DH15" s="646"/>
      <c r="DI15" s="646"/>
      <c r="DJ15" s="646"/>
      <c r="DK15" s="646"/>
      <c r="DL15" s="646"/>
      <c r="DM15" s="646"/>
      <c r="DN15" s="646"/>
      <c r="DO15" s="646"/>
      <c r="DP15" s="647"/>
      <c r="DQ15" s="654">
        <v>260174</v>
      </c>
      <c r="DR15" s="646"/>
      <c r="DS15" s="646"/>
      <c r="DT15" s="646"/>
      <c r="DU15" s="646"/>
      <c r="DV15" s="646"/>
      <c r="DW15" s="646"/>
      <c r="DX15" s="646"/>
      <c r="DY15" s="646"/>
      <c r="DZ15" s="646"/>
      <c r="EA15" s="646"/>
      <c r="EB15" s="646"/>
      <c r="EC15" s="655"/>
    </row>
    <row r="16" spans="2:143" ht="11.25" customHeight="1">
      <c r="B16" s="642" t="s">
        <v>263</v>
      </c>
      <c r="C16" s="643"/>
      <c r="D16" s="643"/>
      <c r="E16" s="643"/>
      <c r="F16" s="643"/>
      <c r="G16" s="643"/>
      <c r="H16" s="643"/>
      <c r="I16" s="643"/>
      <c r="J16" s="643"/>
      <c r="K16" s="643"/>
      <c r="L16" s="643"/>
      <c r="M16" s="643"/>
      <c r="N16" s="643"/>
      <c r="O16" s="643"/>
      <c r="P16" s="643"/>
      <c r="Q16" s="644"/>
      <c r="R16" s="645">
        <v>1234</v>
      </c>
      <c r="S16" s="646"/>
      <c r="T16" s="646"/>
      <c r="U16" s="646"/>
      <c r="V16" s="646"/>
      <c r="W16" s="646"/>
      <c r="X16" s="646"/>
      <c r="Y16" s="647"/>
      <c r="Z16" s="648">
        <v>0</v>
      </c>
      <c r="AA16" s="648"/>
      <c r="AB16" s="648"/>
      <c r="AC16" s="648"/>
      <c r="AD16" s="649">
        <v>1234</v>
      </c>
      <c r="AE16" s="649"/>
      <c r="AF16" s="649"/>
      <c r="AG16" s="649"/>
      <c r="AH16" s="649"/>
      <c r="AI16" s="649"/>
      <c r="AJ16" s="649"/>
      <c r="AK16" s="649"/>
      <c r="AL16" s="650">
        <v>0.1</v>
      </c>
      <c r="AM16" s="651"/>
      <c r="AN16" s="651"/>
      <c r="AO16" s="652"/>
      <c r="AP16" s="642" t="s">
        <v>264</v>
      </c>
      <c r="AQ16" s="643"/>
      <c r="AR16" s="643"/>
      <c r="AS16" s="643"/>
      <c r="AT16" s="643"/>
      <c r="AU16" s="643"/>
      <c r="AV16" s="643"/>
      <c r="AW16" s="643"/>
      <c r="AX16" s="643"/>
      <c r="AY16" s="643"/>
      <c r="AZ16" s="643"/>
      <c r="BA16" s="643"/>
      <c r="BB16" s="643"/>
      <c r="BC16" s="643"/>
      <c r="BD16" s="643"/>
      <c r="BE16" s="643"/>
      <c r="BF16" s="644"/>
      <c r="BG16" s="645" t="s">
        <v>234</v>
      </c>
      <c r="BH16" s="646"/>
      <c r="BI16" s="646"/>
      <c r="BJ16" s="646"/>
      <c r="BK16" s="646"/>
      <c r="BL16" s="646"/>
      <c r="BM16" s="646"/>
      <c r="BN16" s="647"/>
      <c r="BO16" s="648" t="s">
        <v>127</v>
      </c>
      <c r="BP16" s="648"/>
      <c r="BQ16" s="648"/>
      <c r="BR16" s="648"/>
      <c r="BS16" s="654" t="s">
        <v>127</v>
      </c>
      <c r="BT16" s="646"/>
      <c r="BU16" s="646"/>
      <c r="BV16" s="646"/>
      <c r="BW16" s="646"/>
      <c r="BX16" s="646"/>
      <c r="BY16" s="646"/>
      <c r="BZ16" s="646"/>
      <c r="CA16" s="646"/>
      <c r="CB16" s="655"/>
      <c r="CD16" s="660" t="s">
        <v>265</v>
      </c>
      <c r="CE16" s="661"/>
      <c r="CF16" s="661"/>
      <c r="CG16" s="661"/>
      <c r="CH16" s="661"/>
      <c r="CI16" s="661"/>
      <c r="CJ16" s="661"/>
      <c r="CK16" s="661"/>
      <c r="CL16" s="661"/>
      <c r="CM16" s="661"/>
      <c r="CN16" s="661"/>
      <c r="CO16" s="661"/>
      <c r="CP16" s="661"/>
      <c r="CQ16" s="662"/>
      <c r="CR16" s="645">
        <v>464258</v>
      </c>
      <c r="CS16" s="646"/>
      <c r="CT16" s="646"/>
      <c r="CU16" s="646"/>
      <c r="CV16" s="646"/>
      <c r="CW16" s="646"/>
      <c r="CX16" s="646"/>
      <c r="CY16" s="647"/>
      <c r="CZ16" s="648">
        <v>10.7</v>
      </c>
      <c r="DA16" s="648"/>
      <c r="DB16" s="648"/>
      <c r="DC16" s="648"/>
      <c r="DD16" s="654" t="s">
        <v>127</v>
      </c>
      <c r="DE16" s="646"/>
      <c r="DF16" s="646"/>
      <c r="DG16" s="646"/>
      <c r="DH16" s="646"/>
      <c r="DI16" s="646"/>
      <c r="DJ16" s="646"/>
      <c r="DK16" s="646"/>
      <c r="DL16" s="646"/>
      <c r="DM16" s="646"/>
      <c r="DN16" s="646"/>
      <c r="DO16" s="646"/>
      <c r="DP16" s="647"/>
      <c r="DQ16" s="654">
        <v>51317</v>
      </c>
      <c r="DR16" s="646"/>
      <c r="DS16" s="646"/>
      <c r="DT16" s="646"/>
      <c r="DU16" s="646"/>
      <c r="DV16" s="646"/>
      <c r="DW16" s="646"/>
      <c r="DX16" s="646"/>
      <c r="DY16" s="646"/>
      <c r="DZ16" s="646"/>
      <c r="EA16" s="646"/>
      <c r="EB16" s="646"/>
      <c r="EC16" s="655"/>
    </row>
    <row r="17" spans="2:133" ht="11.25" customHeight="1">
      <c r="B17" s="642" t="s">
        <v>266</v>
      </c>
      <c r="C17" s="643"/>
      <c r="D17" s="643"/>
      <c r="E17" s="643"/>
      <c r="F17" s="643"/>
      <c r="G17" s="643"/>
      <c r="H17" s="643"/>
      <c r="I17" s="643"/>
      <c r="J17" s="643"/>
      <c r="K17" s="643"/>
      <c r="L17" s="643"/>
      <c r="M17" s="643"/>
      <c r="N17" s="643"/>
      <c r="O17" s="643"/>
      <c r="P17" s="643"/>
      <c r="Q17" s="644"/>
      <c r="R17" s="645">
        <v>12016</v>
      </c>
      <c r="S17" s="646"/>
      <c r="T17" s="646"/>
      <c r="U17" s="646"/>
      <c r="V17" s="646"/>
      <c r="W17" s="646"/>
      <c r="X17" s="646"/>
      <c r="Y17" s="647"/>
      <c r="Z17" s="648">
        <v>0.3</v>
      </c>
      <c r="AA17" s="648"/>
      <c r="AB17" s="648"/>
      <c r="AC17" s="648"/>
      <c r="AD17" s="649">
        <v>12016</v>
      </c>
      <c r="AE17" s="649"/>
      <c r="AF17" s="649"/>
      <c r="AG17" s="649"/>
      <c r="AH17" s="649"/>
      <c r="AI17" s="649"/>
      <c r="AJ17" s="649"/>
      <c r="AK17" s="649"/>
      <c r="AL17" s="650">
        <v>0.6</v>
      </c>
      <c r="AM17" s="651"/>
      <c r="AN17" s="651"/>
      <c r="AO17" s="652"/>
      <c r="AP17" s="642" t="s">
        <v>267</v>
      </c>
      <c r="AQ17" s="643"/>
      <c r="AR17" s="643"/>
      <c r="AS17" s="643"/>
      <c r="AT17" s="643"/>
      <c r="AU17" s="643"/>
      <c r="AV17" s="643"/>
      <c r="AW17" s="643"/>
      <c r="AX17" s="643"/>
      <c r="AY17" s="643"/>
      <c r="AZ17" s="643"/>
      <c r="BA17" s="643"/>
      <c r="BB17" s="643"/>
      <c r="BC17" s="643"/>
      <c r="BD17" s="643"/>
      <c r="BE17" s="643"/>
      <c r="BF17" s="644"/>
      <c r="BG17" s="645" t="s">
        <v>234</v>
      </c>
      <c r="BH17" s="646"/>
      <c r="BI17" s="646"/>
      <c r="BJ17" s="646"/>
      <c r="BK17" s="646"/>
      <c r="BL17" s="646"/>
      <c r="BM17" s="646"/>
      <c r="BN17" s="647"/>
      <c r="BO17" s="648" t="s">
        <v>127</v>
      </c>
      <c r="BP17" s="648"/>
      <c r="BQ17" s="648"/>
      <c r="BR17" s="648"/>
      <c r="BS17" s="654" t="s">
        <v>127</v>
      </c>
      <c r="BT17" s="646"/>
      <c r="BU17" s="646"/>
      <c r="BV17" s="646"/>
      <c r="BW17" s="646"/>
      <c r="BX17" s="646"/>
      <c r="BY17" s="646"/>
      <c r="BZ17" s="646"/>
      <c r="CA17" s="646"/>
      <c r="CB17" s="655"/>
      <c r="CD17" s="660" t="s">
        <v>268</v>
      </c>
      <c r="CE17" s="661"/>
      <c r="CF17" s="661"/>
      <c r="CG17" s="661"/>
      <c r="CH17" s="661"/>
      <c r="CI17" s="661"/>
      <c r="CJ17" s="661"/>
      <c r="CK17" s="661"/>
      <c r="CL17" s="661"/>
      <c r="CM17" s="661"/>
      <c r="CN17" s="661"/>
      <c r="CO17" s="661"/>
      <c r="CP17" s="661"/>
      <c r="CQ17" s="662"/>
      <c r="CR17" s="645">
        <v>440053</v>
      </c>
      <c r="CS17" s="646"/>
      <c r="CT17" s="646"/>
      <c r="CU17" s="646"/>
      <c r="CV17" s="646"/>
      <c r="CW17" s="646"/>
      <c r="CX17" s="646"/>
      <c r="CY17" s="647"/>
      <c r="CZ17" s="648">
        <v>10.1</v>
      </c>
      <c r="DA17" s="648"/>
      <c r="DB17" s="648"/>
      <c r="DC17" s="648"/>
      <c r="DD17" s="654" t="s">
        <v>234</v>
      </c>
      <c r="DE17" s="646"/>
      <c r="DF17" s="646"/>
      <c r="DG17" s="646"/>
      <c r="DH17" s="646"/>
      <c r="DI17" s="646"/>
      <c r="DJ17" s="646"/>
      <c r="DK17" s="646"/>
      <c r="DL17" s="646"/>
      <c r="DM17" s="646"/>
      <c r="DN17" s="646"/>
      <c r="DO17" s="646"/>
      <c r="DP17" s="647"/>
      <c r="DQ17" s="654">
        <v>438853</v>
      </c>
      <c r="DR17" s="646"/>
      <c r="DS17" s="646"/>
      <c r="DT17" s="646"/>
      <c r="DU17" s="646"/>
      <c r="DV17" s="646"/>
      <c r="DW17" s="646"/>
      <c r="DX17" s="646"/>
      <c r="DY17" s="646"/>
      <c r="DZ17" s="646"/>
      <c r="EA17" s="646"/>
      <c r="EB17" s="646"/>
      <c r="EC17" s="655"/>
    </row>
    <row r="18" spans="2:133" ht="11.25" customHeight="1">
      <c r="B18" s="642" t="s">
        <v>269</v>
      </c>
      <c r="C18" s="643"/>
      <c r="D18" s="643"/>
      <c r="E18" s="643"/>
      <c r="F18" s="643"/>
      <c r="G18" s="643"/>
      <c r="H18" s="643"/>
      <c r="I18" s="643"/>
      <c r="J18" s="643"/>
      <c r="K18" s="643"/>
      <c r="L18" s="643"/>
      <c r="M18" s="643"/>
      <c r="N18" s="643"/>
      <c r="O18" s="643"/>
      <c r="P18" s="643"/>
      <c r="Q18" s="644"/>
      <c r="R18" s="645">
        <v>1184</v>
      </c>
      <c r="S18" s="646"/>
      <c r="T18" s="646"/>
      <c r="U18" s="646"/>
      <c r="V18" s="646"/>
      <c r="W18" s="646"/>
      <c r="X18" s="646"/>
      <c r="Y18" s="647"/>
      <c r="Z18" s="648">
        <v>0</v>
      </c>
      <c r="AA18" s="648"/>
      <c r="AB18" s="648"/>
      <c r="AC18" s="648"/>
      <c r="AD18" s="649">
        <v>1184</v>
      </c>
      <c r="AE18" s="649"/>
      <c r="AF18" s="649"/>
      <c r="AG18" s="649"/>
      <c r="AH18" s="649"/>
      <c r="AI18" s="649"/>
      <c r="AJ18" s="649"/>
      <c r="AK18" s="649"/>
      <c r="AL18" s="650">
        <v>0.1</v>
      </c>
      <c r="AM18" s="651"/>
      <c r="AN18" s="651"/>
      <c r="AO18" s="652"/>
      <c r="AP18" s="642" t="s">
        <v>270</v>
      </c>
      <c r="AQ18" s="643"/>
      <c r="AR18" s="643"/>
      <c r="AS18" s="643"/>
      <c r="AT18" s="643"/>
      <c r="AU18" s="643"/>
      <c r="AV18" s="643"/>
      <c r="AW18" s="643"/>
      <c r="AX18" s="643"/>
      <c r="AY18" s="643"/>
      <c r="AZ18" s="643"/>
      <c r="BA18" s="643"/>
      <c r="BB18" s="643"/>
      <c r="BC18" s="643"/>
      <c r="BD18" s="643"/>
      <c r="BE18" s="643"/>
      <c r="BF18" s="644"/>
      <c r="BG18" s="645" t="s">
        <v>234</v>
      </c>
      <c r="BH18" s="646"/>
      <c r="BI18" s="646"/>
      <c r="BJ18" s="646"/>
      <c r="BK18" s="646"/>
      <c r="BL18" s="646"/>
      <c r="BM18" s="646"/>
      <c r="BN18" s="647"/>
      <c r="BO18" s="648" t="s">
        <v>234</v>
      </c>
      <c r="BP18" s="648"/>
      <c r="BQ18" s="648"/>
      <c r="BR18" s="648"/>
      <c r="BS18" s="654" t="s">
        <v>127</v>
      </c>
      <c r="BT18" s="646"/>
      <c r="BU18" s="646"/>
      <c r="BV18" s="646"/>
      <c r="BW18" s="646"/>
      <c r="BX18" s="646"/>
      <c r="BY18" s="646"/>
      <c r="BZ18" s="646"/>
      <c r="CA18" s="646"/>
      <c r="CB18" s="655"/>
      <c r="CD18" s="660" t="s">
        <v>271</v>
      </c>
      <c r="CE18" s="661"/>
      <c r="CF18" s="661"/>
      <c r="CG18" s="661"/>
      <c r="CH18" s="661"/>
      <c r="CI18" s="661"/>
      <c r="CJ18" s="661"/>
      <c r="CK18" s="661"/>
      <c r="CL18" s="661"/>
      <c r="CM18" s="661"/>
      <c r="CN18" s="661"/>
      <c r="CO18" s="661"/>
      <c r="CP18" s="661"/>
      <c r="CQ18" s="662"/>
      <c r="CR18" s="645" t="s">
        <v>234</v>
      </c>
      <c r="CS18" s="646"/>
      <c r="CT18" s="646"/>
      <c r="CU18" s="646"/>
      <c r="CV18" s="646"/>
      <c r="CW18" s="646"/>
      <c r="CX18" s="646"/>
      <c r="CY18" s="647"/>
      <c r="CZ18" s="648" t="s">
        <v>127</v>
      </c>
      <c r="DA18" s="648"/>
      <c r="DB18" s="648"/>
      <c r="DC18" s="648"/>
      <c r="DD18" s="654" t="s">
        <v>234</v>
      </c>
      <c r="DE18" s="646"/>
      <c r="DF18" s="646"/>
      <c r="DG18" s="646"/>
      <c r="DH18" s="646"/>
      <c r="DI18" s="646"/>
      <c r="DJ18" s="646"/>
      <c r="DK18" s="646"/>
      <c r="DL18" s="646"/>
      <c r="DM18" s="646"/>
      <c r="DN18" s="646"/>
      <c r="DO18" s="646"/>
      <c r="DP18" s="647"/>
      <c r="DQ18" s="654" t="s">
        <v>234</v>
      </c>
      <c r="DR18" s="646"/>
      <c r="DS18" s="646"/>
      <c r="DT18" s="646"/>
      <c r="DU18" s="646"/>
      <c r="DV18" s="646"/>
      <c r="DW18" s="646"/>
      <c r="DX18" s="646"/>
      <c r="DY18" s="646"/>
      <c r="DZ18" s="646"/>
      <c r="EA18" s="646"/>
      <c r="EB18" s="646"/>
      <c r="EC18" s="655"/>
    </row>
    <row r="19" spans="2:133" ht="11.25" customHeight="1">
      <c r="B19" s="642" t="s">
        <v>272</v>
      </c>
      <c r="C19" s="643"/>
      <c r="D19" s="643"/>
      <c r="E19" s="643"/>
      <c r="F19" s="643"/>
      <c r="G19" s="643"/>
      <c r="H19" s="643"/>
      <c r="I19" s="643"/>
      <c r="J19" s="643"/>
      <c r="K19" s="643"/>
      <c r="L19" s="643"/>
      <c r="M19" s="643"/>
      <c r="N19" s="643"/>
      <c r="O19" s="643"/>
      <c r="P19" s="643"/>
      <c r="Q19" s="644"/>
      <c r="R19" s="645">
        <v>664</v>
      </c>
      <c r="S19" s="646"/>
      <c r="T19" s="646"/>
      <c r="U19" s="646"/>
      <c r="V19" s="646"/>
      <c r="W19" s="646"/>
      <c r="X19" s="646"/>
      <c r="Y19" s="647"/>
      <c r="Z19" s="648">
        <v>0</v>
      </c>
      <c r="AA19" s="648"/>
      <c r="AB19" s="648"/>
      <c r="AC19" s="648"/>
      <c r="AD19" s="649">
        <v>664</v>
      </c>
      <c r="AE19" s="649"/>
      <c r="AF19" s="649"/>
      <c r="AG19" s="649"/>
      <c r="AH19" s="649"/>
      <c r="AI19" s="649"/>
      <c r="AJ19" s="649"/>
      <c r="AK19" s="649"/>
      <c r="AL19" s="650">
        <v>0</v>
      </c>
      <c r="AM19" s="651"/>
      <c r="AN19" s="651"/>
      <c r="AO19" s="652"/>
      <c r="AP19" s="642" t="s">
        <v>273</v>
      </c>
      <c r="AQ19" s="643"/>
      <c r="AR19" s="643"/>
      <c r="AS19" s="643"/>
      <c r="AT19" s="643"/>
      <c r="AU19" s="643"/>
      <c r="AV19" s="643"/>
      <c r="AW19" s="643"/>
      <c r="AX19" s="643"/>
      <c r="AY19" s="643"/>
      <c r="AZ19" s="643"/>
      <c r="BA19" s="643"/>
      <c r="BB19" s="643"/>
      <c r="BC19" s="643"/>
      <c r="BD19" s="643"/>
      <c r="BE19" s="643"/>
      <c r="BF19" s="644"/>
      <c r="BG19" s="645">
        <v>8658</v>
      </c>
      <c r="BH19" s="646"/>
      <c r="BI19" s="646"/>
      <c r="BJ19" s="646"/>
      <c r="BK19" s="646"/>
      <c r="BL19" s="646"/>
      <c r="BM19" s="646"/>
      <c r="BN19" s="647"/>
      <c r="BO19" s="648">
        <v>2.7</v>
      </c>
      <c r="BP19" s="648"/>
      <c r="BQ19" s="648"/>
      <c r="BR19" s="648"/>
      <c r="BS19" s="654" t="s">
        <v>127</v>
      </c>
      <c r="BT19" s="646"/>
      <c r="BU19" s="646"/>
      <c r="BV19" s="646"/>
      <c r="BW19" s="646"/>
      <c r="BX19" s="646"/>
      <c r="BY19" s="646"/>
      <c r="BZ19" s="646"/>
      <c r="CA19" s="646"/>
      <c r="CB19" s="655"/>
      <c r="CD19" s="660" t="s">
        <v>274</v>
      </c>
      <c r="CE19" s="661"/>
      <c r="CF19" s="661"/>
      <c r="CG19" s="661"/>
      <c r="CH19" s="661"/>
      <c r="CI19" s="661"/>
      <c r="CJ19" s="661"/>
      <c r="CK19" s="661"/>
      <c r="CL19" s="661"/>
      <c r="CM19" s="661"/>
      <c r="CN19" s="661"/>
      <c r="CO19" s="661"/>
      <c r="CP19" s="661"/>
      <c r="CQ19" s="662"/>
      <c r="CR19" s="645" t="s">
        <v>127</v>
      </c>
      <c r="CS19" s="646"/>
      <c r="CT19" s="646"/>
      <c r="CU19" s="646"/>
      <c r="CV19" s="646"/>
      <c r="CW19" s="646"/>
      <c r="CX19" s="646"/>
      <c r="CY19" s="647"/>
      <c r="CZ19" s="648" t="s">
        <v>234</v>
      </c>
      <c r="DA19" s="648"/>
      <c r="DB19" s="648"/>
      <c r="DC19" s="648"/>
      <c r="DD19" s="654" t="s">
        <v>127</v>
      </c>
      <c r="DE19" s="646"/>
      <c r="DF19" s="646"/>
      <c r="DG19" s="646"/>
      <c r="DH19" s="646"/>
      <c r="DI19" s="646"/>
      <c r="DJ19" s="646"/>
      <c r="DK19" s="646"/>
      <c r="DL19" s="646"/>
      <c r="DM19" s="646"/>
      <c r="DN19" s="646"/>
      <c r="DO19" s="646"/>
      <c r="DP19" s="647"/>
      <c r="DQ19" s="654" t="s">
        <v>234</v>
      </c>
      <c r="DR19" s="646"/>
      <c r="DS19" s="646"/>
      <c r="DT19" s="646"/>
      <c r="DU19" s="646"/>
      <c r="DV19" s="646"/>
      <c r="DW19" s="646"/>
      <c r="DX19" s="646"/>
      <c r="DY19" s="646"/>
      <c r="DZ19" s="646"/>
      <c r="EA19" s="646"/>
      <c r="EB19" s="646"/>
      <c r="EC19" s="655"/>
    </row>
    <row r="20" spans="2:133" ht="11.25" customHeight="1">
      <c r="B20" s="642" t="s">
        <v>275</v>
      </c>
      <c r="C20" s="643"/>
      <c r="D20" s="643"/>
      <c r="E20" s="643"/>
      <c r="F20" s="643"/>
      <c r="G20" s="643"/>
      <c r="H20" s="643"/>
      <c r="I20" s="643"/>
      <c r="J20" s="643"/>
      <c r="K20" s="643"/>
      <c r="L20" s="643"/>
      <c r="M20" s="643"/>
      <c r="N20" s="643"/>
      <c r="O20" s="643"/>
      <c r="P20" s="643"/>
      <c r="Q20" s="644"/>
      <c r="R20" s="645">
        <v>77</v>
      </c>
      <c r="S20" s="646"/>
      <c r="T20" s="646"/>
      <c r="U20" s="646"/>
      <c r="V20" s="646"/>
      <c r="W20" s="646"/>
      <c r="X20" s="646"/>
      <c r="Y20" s="647"/>
      <c r="Z20" s="648">
        <v>0</v>
      </c>
      <c r="AA20" s="648"/>
      <c r="AB20" s="648"/>
      <c r="AC20" s="648"/>
      <c r="AD20" s="649">
        <v>77</v>
      </c>
      <c r="AE20" s="649"/>
      <c r="AF20" s="649"/>
      <c r="AG20" s="649"/>
      <c r="AH20" s="649"/>
      <c r="AI20" s="649"/>
      <c r="AJ20" s="649"/>
      <c r="AK20" s="649"/>
      <c r="AL20" s="650">
        <v>0</v>
      </c>
      <c r="AM20" s="651"/>
      <c r="AN20" s="651"/>
      <c r="AO20" s="652"/>
      <c r="AP20" s="642" t="s">
        <v>276</v>
      </c>
      <c r="AQ20" s="643"/>
      <c r="AR20" s="643"/>
      <c r="AS20" s="643"/>
      <c r="AT20" s="643"/>
      <c r="AU20" s="643"/>
      <c r="AV20" s="643"/>
      <c r="AW20" s="643"/>
      <c r="AX20" s="643"/>
      <c r="AY20" s="643"/>
      <c r="AZ20" s="643"/>
      <c r="BA20" s="643"/>
      <c r="BB20" s="643"/>
      <c r="BC20" s="643"/>
      <c r="BD20" s="643"/>
      <c r="BE20" s="643"/>
      <c r="BF20" s="644"/>
      <c r="BG20" s="645">
        <v>8658</v>
      </c>
      <c r="BH20" s="646"/>
      <c r="BI20" s="646"/>
      <c r="BJ20" s="646"/>
      <c r="BK20" s="646"/>
      <c r="BL20" s="646"/>
      <c r="BM20" s="646"/>
      <c r="BN20" s="647"/>
      <c r="BO20" s="648">
        <v>2.7</v>
      </c>
      <c r="BP20" s="648"/>
      <c r="BQ20" s="648"/>
      <c r="BR20" s="648"/>
      <c r="BS20" s="654" t="s">
        <v>127</v>
      </c>
      <c r="BT20" s="646"/>
      <c r="BU20" s="646"/>
      <c r="BV20" s="646"/>
      <c r="BW20" s="646"/>
      <c r="BX20" s="646"/>
      <c r="BY20" s="646"/>
      <c r="BZ20" s="646"/>
      <c r="CA20" s="646"/>
      <c r="CB20" s="655"/>
      <c r="CD20" s="660" t="s">
        <v>277</v>
      </c>
      <c r="CE20" s="661"/>
      <c r="CF20" s="661"/>
      <c r="CG20" s="661"/>
      <c r="CH20" s="661"/>
      <c r="CI20" s="661"/>
      <c r="CJ20" s="661"/>
      <c r="CK20" s="661"/>
      <c r="CL20" s="661"/>
      <c r="CM20" s="661"/>
      <c r="CN20" s="661"/>
      <c r="CO20" s="661"/>
      <c r="CP20" s="661"/>
      <c r="CQ20" s="662"/>
      <c r="CR20" s="645">
        <v>4336735</v>
      </c>
      <c r="CS20" s="646"/>
      <c r="CT20" s="646"/>
      <c r="CU20" s="646"/>
      <c r="CV20" s="646"/>
      <c r="CW20" s="646"/>
      <c r="CX20" s="646"/>
      <c r="CY20" s="647"/>
      <c r="CZ20" s="648">
        <v>100</v>
      </c>
      <c r="DA20" s="648"/>
      <c r="DB20" s="648"/>
      <c r="DC20" s="648"/>
      <c r="DD20" s="654">
        <v>661298</v>
      </c>
      <c r="DE20" s="646"/>
      <c r="DF20" s="646"/>
      <c r="DG20" s="646"/>
      <c r="DH20" s="646"/>
      <c r="DI20" s="646"/>
      <c r="DJ20" s="646"/>
      <c r="DK20" s="646"/>
      <c r="DL20" s="646"/>
      <c r="DM20" s="646"/>
      <c r="DN20" s="646"/>
      <c r="DO20" s="646"/>
      <c r="DP20" s="647"/>
      <c r="DQ20" s="654">
        <v>2672638</v>
      </c>
      <c r="DR20" s="646"/>
      <c r="DS20" s="646"/>
      <c r="DT20" s="646"/>
      <c r="DU20" s="646"/>
      <c r="DV20" s="646"/>
      <c r="DW20" s="646"/>
      <c r="DX20" s="646"/>
      <c r="DY20" s="646"/>
      <c r="DZ20" s="646"/>
      <c r="EA20" s="646"/>
      <c r="EB20" s="646"/>
      <c r="EC20" s="655"/>
    </row>
    <row r="21" spans="2:133" ht="11.25" customHeight="1">
      <c r="B21" s="642" t="s">
        <v>278</v>
      </c>
      <c r="C21" s="643"/>
      <c r="D21" s="643"/>
      <c r="E21" s="643"/>
      <c r="F21" s="643"/>
      <c r="G21" s="643"/>
      <c r="H21" s="643"/>
      <c r="I21" s="643"/>
      <c r="J21" s="643"/>
      <c r="K21" s="643"/>
      <c r="L21" s="643"/>
      <c r="M21" s="643"/>
      <c r="N21" s="643"/>
      <c r="O21" s="643"/>
      <c r="P21" s="643"/>
      <c r="Q21" s="644"/>
      <c r="R21" s="645">
        <v>10091</v>
      </c>
      <c r="S21" s="646"/>
      <c r="T21" s="646"/>
      <c r="U21" s="646"/>
      <c r="V21" s="646"/>
      <c r="W21" s="646"/>
      <c r="X21" s="646"/>
      <c r="Y21" s="647"/>
      <c r="Z21" s="648">
        <v>0.2</v>
      </c>
      <c r="AA21" s="648"/>
      <c r="AB21" s="648"/>
      <c r="AC21" s="648"/>
      <c r="AD21" s="649">
        <v>10091</v>
      </c>
      <c r="AE21" s="649"/>
      <c r="AF21" s="649"/>
      <c r="AG21" s="649"/>
      <c r="AH21" s="649"/>
      <c r="AI21" s="649"/>
      <c r="AJ21" s="649"/>
      <c r="AK21" s="649"/>
      <c r="AL21" s="650">
        <v>0.5</v>
      </c>
      <c r="AM21" s="651"/>
      <c r="AN21" s="651"/>
      <c r="AO21" s="652"/>
      <c r="AP21" s="664" t="s">
        <v>279</v>
      </c>
      <c r="AQ21" s="665"/>
      <c r="AR21" s="665"/>
      <c r="AS21" s="665"/>
      <c r="AT21" s="665"/>
      <c r="AU21" s="665"/>
      <c r="AV21" s="665"/>
      <c r="AW21" s="665"/>
      <c r="AX21" s="665"/>
      <c r="AY21" s="665"/>
      <c r="AZ21" s="665"/>
      <c r="BA21" s="665"/>
      <c r="BB21" s="665"/>
      <c r="BC21" s="665"/>
      <c r="BD21" s="665"/>
      <c r="BE21" s="665"/>
      <c r="BF21" s="666"/>
      <c r="BG21" s="645">
        <v>8658</v>
      </c>
      <c r="BH21" s="646"/>
      <c r="BI21" s="646"/>
      <c r="BJ21" s="646"/>
      <c r="BK21" s="646"/>
      <c r="BL21" s="646"/>
      <c r="BM21" s="646"/>
      <c r="BN21" s="647"/>
      <c r="BO21" s="648">
        <v>2.7</v>
      </c>
      <c r="BP21" s="648"/>
      <c r="BQ21" s="648"/>
      <c r="BR21" s="648"/>
      <c r="BS21" s="654" t="s">
        <v>127</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c r="B22" s="642" t="s">
        <v>280</v>
      </c>
      <c r="C22" s="643"/>
      <c r="D22" s="643"/>
      <c r="E22" s="643"/>
      <c r="F22" s="643"/>
      <c r="G22" s="643"/>
      <c r="H22" s="643"/>
      <c r="I22" s="643"/>
      <c r="J22" s="643"/>
      <c r="K22" s="643"/>
      <c r="L22" s="643"/>
      <c r="M22" s="643"/>
      <c r="N22" s="643"/>
      <c r="O22" s="643"/>
      <c r="P22" s="643"/>
      <c r="Q22" s="644"/>
      <c r="R22" s="645">
        <v>1976104</v>
      </c>
      <c r="S22" s="646"/>
      <c r="T22" s="646"/>
      <c r="U22" s="646"/>
      <c r="V22" s="646"/>
      <c r="W22" s="646"/>
      <c r="X22" s="646"/>
      <c r="Y22" s="647"/>
      <c r="Z22" s="648">
        <v>44.1</v>
      </c>
      <c r="AA22" s="648"/>
      <c r="AB22" s="648"/>
      <c r="AC22" s="648"/>
      <c r="AD22" s="649">
        <v>1714016</v>
      </c>
      <c r="AE22" s="649"/>
      <c r="AF22" s="649"/>
      <c r="AG22" s="649"/>
      <c r="AH22" s="649"/>
      <c r="AI22" s="649"/>
      <c r="AJ22" s="649"/>
      <c r="AK22" s="649"/>
      <c r="AL22" s="650">
        <v>79.8</v>
      </c>
      <c r="AM22" s="651"/>
      <c r="AN22" s="651"/>
      <c r="AO22" s="652"/>
      <c r="AP22" s="664" t="s">
        <v>281</v>
      </c>
      <c r="AQ22" s="665"/>
      <c r="AR22" s="665"/>
      <c r="AS22" s="665"/>
      <c r="AT22" s="665"/>
      <c r="AU22" s="665"/>
      <c r="AV22" s="665"/>
      <c r="AW22" s="665"/>
      <c r="AX22" s="665"/>
      <c r="AY22" s="665"/>
      <c r="AZ22" s="665"/>
      <c r="BA22" s="665"/>
      <c r="BB22" s="665"/>
      <c r="BC22" s="665"/>
      <c r="BD22" s="665"/>
      <c r="BE22" s="665"/>
      <c r="BF22" s="666"/>
      <c r="BG22" s="645" t="s">
        <v>234</v>
      </c>
      <c r="BH22" s="646"/>
      <c r="BI22" s="646"/>
      <c r="BJ22" s="646"/>
      <c r="BK22" s="646"/>
      <c r="BL22" s="646"/>
      <c r="BM22" s="646"/>
      <c r="BN22" s="647"/>
      <c r="BO22" s="648" t="s">
        <v>127</v>
      </c>
      <c r="BP22" s="648"/>
      <c r="BQ22" s="648"/>
      <c r="BR22" s="648"/>
      <c r="BS22" s="654" t="s">
        <v>127</v>
      </c>
      <c r="BT22" s="646"/>
      <c r="BU22" s="646"/>
      <c r="BV22" s="646"/>
      <c r="BW22" s="646"/>
      <c r="BX22" s="646"/>
      <c r="BY22" s="646"/>
      <c r="BZ22" s="646"/>
      <c r="CA22" s="646"/>
      <c r="CB22" s="655"/>
      <c r="CD22" s="627" t="s">
        <v>282</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c r="B23" s="642" t="s">
        <v>283</v>
      </c>
      <c r="C23" s="643"/>
      <c r="D23" s="643"/>
      <c r="E23" s="643"/>
      <c r="F23" s="643"/>
      <c r="G23" s="643"/>
      <c r="H23" s="643"/>
      <c r="I23" s="643"/>
      <c r="J23" s="643"/>
      <c r="K23" s="643"/>
      <c r="L23" s="643"/>
      <c r="M23" s="643"/>
      <c r="N23" s="643"/>
      <c r="O23" s="643"/>
      <c r="P23" s="643"/>
      <c r="Q23" s="644"/>
      <c r="R23" s="645">
        <v>1714016</v>
      </c>
      <c r="S23" s="646"/>
      <c r="T23" s="646"/>
      <c r="U23" s="646"/>
      <c r="V23" s="646"/>
      <c r="W23" s="646"/>
      <c r="X23" s="646"/>
      <c r="Y23" s="647"/>
      <c r="Z23" s="648">
        <v>38.299999999999997</v>
      </c>
      <c r="AA23" s="648"/>
      <c r="AB23" s="648"/>
      <c r="AC23" s="648"/>
      <c r="AD23" s="649">
        <v>1714016</v>
      </c>
      <c r="AE23" s="649"/>
      <c r="AF23" s="649"/>
      <c r="AG23" s="649"/>
      <c r="AH23" s="649"/>
      <c r="AI23" s="649"/>
      <c r="AJ23" s="649"/>
      <c r="AK23" s="649"/>
      <c r="AL23" s="650">
        <v>79.8</v>
      </c>
      <c r="AM23" s="651"/>
      <c r="AN23" s="651"/>
      <c r="AO23" s="652"/>
      <c r="AP23" s="664" t="s">
        <v>284</v>
      </c>
      <c r="AQ23" s="665"/>
      <c r="AR23" s="665"/>
      <c r="AS23" s="665"/>
      <c r="AT23" s="665"/>
      <c r="AU23" s="665"/>
      <c r="AV23" s="665"/>
      <c r="AW23" s="665"/>
      <c r="AX23" s="665"/>
      <c r="AY23" s="665"/>
      <c r="AZ23" s="665"/>
      <c r="BA23" s="665"/>
      <c r="BB23" s="665"/>
      <c r="BC23" s="665"/>
      <c r="BD23" s="665"/>
      <c r="BE23" s="665"/>
      <c r="BF23" s="666"/>
      <c r="BG23" s="645" t="s">
        <v>127</v>
      </c>
      <c r="BH23" s="646"/>
      <c r="BI23" s="646"/>
      <c r="BJ23" s="646"/>
      <c r="BK23" s="646"/>
      <c r="BL23" s="646"/>
      <c r="BM23" s="646"/>
      <c r="BN23" s="647"/>
      <c r="BO23" s="648" t="s">
        <v>127</v>
      </c>
      <c r="BP23" s="648"/>
      <c r="BQ23" s="648"/>
      <c r="BR23" s="648"/>
      <c r="BS23" s="654" t="s">
        <v>234</v>
      </c>
      <c r="BT23" s="646"/>
      <c r="BU23" s="646"/>
      <c r="BV23" s="646"/>
      <c r="BW23" s="646"/>
      <c r="BX23" s="646"/>
      <c r="BY23" s="646"/>
      <c r="BZ23" s="646"/>
      <c r="CA23" s="646"/>
      <c r="CB23" s="655"/>
      <c r="CD23" s="627" t="s">
        <v>223</v>
      </c>
      <c r="CE23" s="628"/>
      <c r="CF23" s="628"/>
      <c r="CG23" s="628"/>
      <c r="CH23" s="628"/>
      <c r="CI23" s="628"/>
      <c r="CJ23" s="628"/>
      <c r="CK23" s="628"/>
      <c r="CL23" s="628"/>
      <c r="CM23" s="628"/>
      <c r="CN23" s="628"/>
      <c r="CO23" s="628"/>
      <c r="CP23" s="628"/>
      <c r="CQ23" s="629"/>
      <c r="CR23" s="627" t="s">
        <v>285</v>
      </c>
      <c r="CS23" s="628"/>
      <c r="CT23" s="628"/>
      <c r="CU23" s="628"/>
      <c r="CV23" s="628"/>
      <c r="CW23" s="628"/>
      <c r="CX23" s="628"/>
      <c r="CY23" s="629"/>
      <c r="CZ23" s="627" t="s">
        <v>286</v>
      </c>
      <c r="DA23" s="628"/>
      <c r="DB23" s="628"/>
      <c r="DC23" s="629"/>
      <c r="DD23" s="627" t="s">
        <v>287</v>
      </c>
      <c r="DE23" s="628"/>
      <c r="DF23" s="628"/>
      <c r="DG23" s="628"/>
      <c r="DH23" s="628"/>
      <c r="DI23" s="628"/>
      <c r="DJ23" s="628"/>
      <c r="DK23" s="629"/>
      <c r="DL23" s="676" t="s">
        <v>288</v>
      </c>
      <c r="DM23" s="677"/>
      <c r="DN23" s="677"/>
      <c r="DO23" s="677"/>
      <c r="DP23" s="677"/>
      <c r="DQ23" s="677"/>
      <c r="DR23" s="677"/>
      <c r="DS23" s="677"/>
      <c r="DT23" s="677"/>
      <c r="DU23" s="677"/>
      <c r="DV23" s="678"/>
      <c r="DW23" s="627" t="s">
        <v>289</v>
      </c>
      <c r="DX23" s="628"/>
      <c r="DY23" s="628"/>
      <c r="DZ23" s="628"/>
      <c r="EA23" s="628"/>
      <c r="EB23" s="628"/>
      <c r="EC23" s="629"/>
    </row>
    <row r="24" spans="2:133" ht="11.25" customHeight="1">
      <c r="B24" s="642" t="s">
        <v>290</v>
      </c>
      <c r="C24" s="643"/>
      <c r="D24" s="643"/>
      <c r="E24" s="643"/>
      <c r="F24" s="643"/>
      <c r="G24" s="643"/>
      <c r="H24" s="643"/>
      <c r="I24" s="643"/>
      <c r="J24" s="643"/>
      <c r="K24" s="643"/>
      <c r="L24" s="643"/>
      <c r="M24" s="643"/>
      <c r="N24" s="643"/>
      <c r="O24" s="643"/>
      <c r="P24" s="643"/>
      <c r="Q24" s="644"/>
      <c r="R24" s="645">
        <v>261989</v>
      </c>
      <c r="S24" s="646"/>
      <c r="T24" s="646"/>
      <c r="U24" s="646"/>
      <c r="V24" s="646"/>
      <c r="W24" s="646"/>
      <c r="X24" s="646"/>
      <c r="Y24" s="647"/>
      <c r="Z24" s="648">
        <v>5.9</v>
      </c>
      <c r="AA24" s="648"/>
      <c r="AB24" s="648"/>
      <c r="AC24" s="648"/>
      <c r="AD24" s="649" t="s">
        <v>234</v>
      </c>
      <c r="AE24" s="649"/>
      <c r="AF24" s="649"/>
      <c r="AG24" s="649"/>
      <c r="AH24" s="649"/>
      <c r="AI24" s="649"/>
      <c r="AJ24" s="649"/>
      <c r="AK24" s="649"/>
      <c r="AL24" s="650" t="s">
        <v>127</v>
      </c>
      <c r="AM24" s="651"/>
      <c r="AN24" s="651"/>
      <c r="AO24" s="652"/>
      <c r="AP24" s="664" t="s">
        <v>291</v>
      </c>
      <c r="AQ24" s="665"/>
      <c r="AR24" s="665"/>
      <c r="AS24" s="665"/>
      <c r="AT24" s="665"/>
      <c r="AU24" s="665"/>
      <c r="AV24" s="665"/>
      <c r="AW24" s="665"/>
      <c r="AX24" s="665"/>
      <c r="AY24" s="665"/>
      <c r="AZ24" s="665"/>
      <c r="BA24" s="665"/>
      <c r="BB24" s="665"/>
      <c r="BC24" s="665"/>
      <c r="BD24" s="665"/>
      <c r="BE24" s="665"/>
      <c r="BF24" s="666"/>
      <c r="BG24" s="645" t="s">
        <v>127</v>
      </c>
      <c r="BH24" s="646"/>
      <c r="BI24" s="646"/>
      <c r="BJ24" s="646"/>
      <c r="BK24" s="646"/>
      <c r="BL24" s="646"/>
      <c r="BM24" s="646"/>
      <c r="BN24" s="647"/>
      <c r="BO24" s="648" t="s">
        <v>127</v>
      </c>
      <c r="BP24" s="648"/>
      <c r="BQ24" s="648"/>
      <c r="BR24" s="648"/>
      <c r="BS24" s="654" t="s">
        <v>127</v>
      </c>
      <c r="BT24" s="646"/>
      <c r="BU24" s="646"/>
      <c r="BV24" s="646"/>
      <c r="BW24" s="646"/>
      <c r="BX24" s="646"/>
      <c r="BY24" s="646"/>
      <c r="BZ24" s="646"/>
      <c r="CA24" s="646"/>
      <c r="CB24" s="655"/>
      <c r="CD24" s="656" t="s">
        <v>292</v>
      </c>
      <c r="CE24" s="657"/>
      <c r="CF24" s="657"/>
      <c r="CG24" s="657"/>
      <c r="CH24" s="657"/>
      <c r="CI24" s="657"/>
      <c r="CJ24" s="657"/>
      <c r="CK24" s="657"/>
      <c r="CL24" s="657"/>
      <c r="CM24" s="657"/>
      <c r="CN24" s="657"/>
      <c r="CO24" s="657"/>
      <c r="CP24" s="657"/>
      <c r="CQ24" s="658"/>
      <c r="CR24" s="634">
        <v>1406478</v>
      </c>
      <c r="CS24" s="635"/>
      <c r="CT24" s="635"/>
      <c r="CU24" s="635"/>
      <c r="CV24" s="635"/>
      <c r="CW24" s="635"/>
      <c r="CX24" s="635"/>
      <c r="CY24" s="636"/>
      <c r="CZ24" s="639">
        <v>32.4</v>
      </c>
      <c r="DA24" s="640"/>
      <c r="DB24" s="640"/>
      <c r="DC24" s="659"/>
      <c r="DD24" s="684">
        <v>1101179</v>
      </c>
      <c r="DE24" s="635"/>
      <c r="DF24" s="635"/>
      <c r="DG24" s="635"/>
      <c r="DH24" s="635"/>
      <c r="DI24" s="635"/>
      <c r="DJ24" s="635"/>
      <c r="DK24" s="636"/>
      <c r="DL24" s="684">
        <v>1095342</v>
      </c>
      <c r="DM24" s="635"/>
      <c r="DN24" s="635"/>
      <c r="DO24" s="635"/>
      <c r="DP24" s="635"/>
      <c r="DQ24" s="635"/>
      <c r="DR24" s="635"/>
      <c r="DS24" s="635"/>
      <c r="DT24" s="635"/>
      <c r="DU24" s="635"/>
      <c r="DV24" s="636"/>
      <c r="DW24" s="639">
        <v>49.6</v>
      </c>
      <c r="DX24" s="640"/>
      <c r="DY24" s="640"/>
      <c r="DZ24" s="640"/>
      <c r="EA24" s="640"/>
      <c r="EB24" s="640"/>
      <c r="EC24" s="641"/>
    </row>
    <row r="25" spans="2:133" ht="11.25" customHeight="1">
      <c r="B25" s="642" t="s">
        <v>293</v>
      </c>
      <c r="C25" s="643"/>
      <c r="D25" s="643"/>
      <c r="E25" s="643"/>
      <c r="F25" s="643"/>
      <c r="G25" s="643"/>
      <c r="H25" s="643"/>
      <c r="I25" s="643"/>
      <c r="J25" s="643"/>
      <c r="K25" s="643"/>
      <c r="L25" s="643"/>
      <c r="M25" s="643"/>
      <c r="N25" s="643"/>
      <c r="O25" s="643"/>
      <c r="P25" s="643"/>
      <c r="Q25" s="644"/>
      <c r="R25" s="645">
        <v>99</v>
      </c>
      <c r="S25" s="646"/>
      <c r="T25" s="646"/>
      <c r="U25" s="646"/>
      <c r="V25" s="646"/>
      <c r="W25" s="646"/>
      <c r="X25" s="646"/>
      <c r="Y25" s="647"/>
      <c r="Z25" s="648">
        <v>0</v>
      </c>
      <c r="AA25" s="648"/>
      <c r="AB25" s="648"/>
      <c r="AC25" s="648"/>
      <c r="AD25" s="649" t="s">
        <v>234</v>
      </c>
      <c r="AE25" s="649"/>
      <c r="AF25" s="649"/>
      <c r="AG25" s="649"/>
      <c r="AH25" s="649"/>
      <c r="AI25" s="649"/>
      <c r="AJ25" s="649"/>
      <c r="AK25" s="649"/>
      <c r="AL25" s="650" t="s">
        <v>127</v>
      </c>
      <c r="AM25" s="651"/>
      <c r="AN25" s="651"/>
      <c r="AO25" s="652"/>
      <c r="AP25" s="664" t="s">
        <v>294</v>
      </c>
      <c r="AQ25" s="665"/>
      <c r="AR25" s="665"/>
      <c r="AS25" s="665"/>
      <c r="AT25" s="665"/>
      <c r="AU25" s="665"/>
      <c r="AV25" s="665"/>
      <c r="AW25" s="665"/>
      <c r="AX25" s="665"/>
      <c r="AY25" s="665"/>
      <c r="AZ25" s="665"/>
      <c r="BA25" s="665"/>
      <c r="BB25" s="665"/>
      <c r="BC25" s="665"/>
      <c r="BD25" s="665"/>
      <c r="BE25" s="665"/>
      <c r="BF25" s="666"/>
      <c r="BG25" s="645" t="s">
        <v>234</v>
      </c>
      <c r="BH25" s="646"/>
      <c r="BI25" s="646"/>
      <c r="BJ25" s="646"/>
      <c r="BK25" s="646"/>
      <c r="BL25" s="646"/>
      <c r="BM25" s="646"/>
      <c r="BN25" s="647"/>
      <c r="BO25" s="648" t="s">
        <v>127</v>
      </c>
      <c r="BP25" s="648"/>
      <c r="BQ25" s="648"/>
      <c r="BR25" s="648"/>
      <c r="BS25" s="654" t="s">
        <v>127</v>
      </c>
      <c r="BT25" s="646"/>
      <c r="BU25" s="646"/>
      <c r="BV25" s="646"/>
      <c r="BW25" s="646"/>
      <c r="BX25" s="646"/>
      <c r="BY25" s="646"/>
      <c r="BZ25" s="646"/>
      <c r="CA25" s="646"/>
      <c r="CB25" s="655"/>
      <c r="CD25" s="660" t="s">
        <v>295</v>
      </c>
      <c r="CE25" s="661"/>
      <c r="CF25" s="661"/>
      <c r="CG25" s="661"/>
      <c r="CH25" s="661"/>
      <c r="CI25" s="661"/>
      <c r="CJ25" s="661"/>
      <c r="CK25" s="661"/>
      <c r="CL25" s="661"/>
      <c r="CM25" s="661"/>
      <c r="CN25" s="661"/>
      <c r="CO25" s="661"/>
      <c r="CP25" s="661"/>
      <c r="CQ25" s="662"/>
      <c r="CR25" s="645">
        <v>733507</v>
      </c>
      <c r="CS25" s="681"/>
      <c r="CT25" s="681"/>
      <c r="CU25" s="681"/>
      <c r="CV25" s="681"/>
      <c r="CW25" s="681"/>
      <c r="CX25" s="681"/>
      <c r="CY25" s="682"/>
      <c r="CZ25" s="650">
        <v>16.899999999999999</v>
      </c>
      <c r="DA25" s="679"/>
      <c r="DB25" s="679"/>
      <c r="DC25" s="683"/>
      <c r="DD25" s="654">
        <v>578524</v>
      </c>
      <c r="DE25" s="681"/>
      <c r="DF25" s="681"/>
      <c r="DG25" s="681"/>
      <c r="DH25" s="681"/>
      <c r="DI25" s="681"/>
      <c r="DJ25" s="681"/>
      <c r="DK25" s="682"/>
      <c r="DL25" s="654">
        <v>576588</v>
      </c>
      <c r="DM25" s="681"/>
      <c r="DN25" s="681"/>
      <c r="DO25" s="681"/>
      <c r="DP25" s="681"/>
      <c r="DQ25" s="681"/>
      <c r="DR25" s="681"/>
      <c r="DS25" s="681"/>
      <c r="DT25" s="681"/>
      <c r="DU25" s="681"/>
      <c r="DV25" s="682"/>
      <c r="DW25" s="650">
        <v>26.1</v>
      </c>
      <c r="DX25" s="679"/>
      <c r="DY25" s="679"/>
      <c r="DZ25" s="679"/>
      <c r="EA25" s="679"/>
      <c r="EB25" s="679"/>
      <c r="EC25" s="680"/>
    </row>
    <row r="26" spans="2:133" ht="11.25" customHeight="1">
      <c r="B26" s="642" t="s">
        <v>296</v>
      </c>
      <c r="C26" s="643"/>
      <c r="D26" s="643"/>
      <c r="E26" s="643"/>
      <c r="F26" s="643"/>
      <c r="G26" s="643"/>
      <c r="H26" s="643"/>
      <c r="I26" s="643"/>
      <c r="J26" s="643"/>
      <c r="K26" s="643"/>
      <c r="L26" s="643"/>
      <c r="M26" s="643"/>
      <c r="N26" s="643"/>
      <c r="O26" s="643"/>
      <c r="P26" s="643"/>
      <c r="Q26" s="644"/>
      <c r="R26" s="645">
        <v>2408224</v>
      </c>
      <c r="S26" s="646"/>
      <c r="T26" s="646"/>
      <c r="U26" s="646"/>
      <c r="V26" s="646"/>
      <c r="W26" s="646"/>
      <c r="X26" s="646"/>
      <c r="Y26" s="647"/>
      <c r="Z26" s="648">
        <v>53.8</v>
      </c>
      <c r="AA26" s="648"/>
      <c r="AB26" s="648"/>
      <c r="AC26" s="648"/>
      <c r="AD26" s="649">
        <v>2146136</v>
      </c>
      <c r="AE26" s="649"/>
      <c r="AF26" s="649"/>
      <c r="AG26" s="649"/>
      <c r="AH26" s="649"/>
      <c r="AI26" s="649"/>
      <c r="AJ26" s="649"/>
      <c r="AK26" s="649"/>
      <c r="AL26" s="650">
        <v>100</v>
      </c>
      <c r="AM26" s="651"/>
      <c r="AN26" s="651"/>
      <c r="AO26" s="652"/>
      <c r="AP26" s="664" t="s">
        <v>297</v>
      </c>
      <c r="AQ26" s="694"/>
      <c r="AR26" s="694"/>
      <c r="AS26" s="694"/>
      <c r="AT26" s="694"/>
      <c r="AU26" s="694"/>
      <c r="AV26" s="694"/>
      <c r="AW26" s="694"/>
      <c r="AX26" s="694"/>
      <c r="AY26" s="694"/>
      <c r="AZ26" s="694"/>
      <c r="BA26" s="694"/>
      <c r="BB26" s="694"/>
      <c r="BC26" s="694"/>
      <c r="BD26" s="694"/>
      <c r="BE26" s="694"/>
      <c r="BF26" s="666"/>
      <c r="BG26" s="645" t="s">
        <v>234</v>
      </c>
      <c r="BH26" s="646"/>
      <c r="BI26" s="646"/>
      <c r="BJ26" s="646"/>
      <c r="BK26" s="646"/>
      <c r="BL26" s="646"/>
      <c r="BM26" s="646"/>
      <c r="BN26" s="647"/>
      <c r="BO26" s="648" t="s">
        <v>234</v>
      </c>
      <c r="BP26" s="648"/>
      <c r="BQ26" s="648"/>
      <c r="BR26" s="648"/>
      <c r="BS26" s="654" t="s">
        <v>127</v>
      </c>
      <c r="BT26" s="646"/>
      <c r="BU26" s="646"/>
      <c r="BV26" s="646"/>
      <c r="BW26" s="646"/>
      <c r="BX26" s="646"/>
      <c r="BY26" s="646"/>
      <c r="BZ26" s="646"/>
      <c r="CA26" s="646"/>
      <c r="CB26" s="655"/>
      <c r="CD26" s="660" t="s">
        <v>298</v>
      </c>
      <c r="CE26" s="661"/>
      <c r="CF26" s="661"/>
      <c r="CG26" s="661"/>
      <c r="CH26" s="661"/>
      <c r="CI26" s="661"/>
      <c r="CJ26" s="661"/>
      <c r="CK26" s="661"/>
      <c r="CL26" s="661"/>
      <c r="CM26" s="661"/>
      <c r="CN26" s="661"/>
      <c r="CO26" s="661"/>
      <c r="CP26" s="661"/>
      <c r="CQ26" s="662"/>
      <c r="CR26" s="645">
        <v>474296</v>
      </c>
      <c r="CS26" s="646"/>
      <c r="CT26" s="646"/>
      <c r="CU26" s="646"/>
      <c r="CV26" s="646"/>
      <c r="CW26" s="646"/>
      <c r="CX26" s="646"/>
      <c r="CY26" s="647"/>
      <c r="CZ26" s="650">
        <v>10.9</v>
      </c>
      <c r="DA26" s="679"/>
      <c r="DB26" s="679"/>
      <c r="DC26" s="683"/>
      <c r="DD26" s="654">
        <v>345911</v>
      </c>
      <c r="DE26" s="646"/>
      <c r="DF26" s="646"/>
      <c r="DG26" s="646"/>
      <c r="DH26" s="646"/>
      <c r="DI26" s="646"/>
      <c r="DJ26" s="646"/>
      <c r="DK26" s="647"/>
      <c r="DL26" s="654" t="s">
        <v>127</v>
      </c>
      <c r="DM26" s="646"/>
      <c r="DN26" s="646"/>
      <c r="DO26" s="646"/>
      <c r="DP26" s="646"/>
      <c r="DQ26" s="646"/>
      <c r="DR26" s="646"/>
      <c r="DS26" s="646"/>
      <c r="DT26" s="646"/>
      <c r="DU26" s="646"/>
      <c r="DV26" s="647"/>
      <c r="DW26" s="650" t="s">
        <v>127</v>
      </c>
      <c r="DX26" s="679"/>
      <c r="DY26" s="679"/>
      <c r="DZ26" s="679"/>
      <c r="EA26" s="679"/>
      <c r="EB26" s="679"/>
      <c r="EC26" s="680"/>
    </row>
    <row r="27" spans="2:133" ht="11.25" customHeight="1">
      <c r="B27" s="642" t="s">
        <v>299</v>
      </c>
      <c r="C27" s="643"/>
      <c r="D27" s="643"/>
      <c r="E27" s="643"/>
      <c r="F27" s="643"/>
      <c r="G27" s="643"/>
      <c r="H27" s="643"/>
      <c r="I27" s="643"/>
      <c r="J27" s="643"/>
      <c r="K27" s="643"/>
      <c r="L27" s="643"/>
      <c r="M27" s="643"/>
      <c r="N27" s="643"/>
      <c r="O27" s="643"/>
      <c r="P27" s="643"/>
      <c r="Q27" s="644"/>
      <c r="R27" s="645" t="s">
        <v>234</v>
      </c>
      <c r="S27" s="646"/>
      <c r="T27" s="646"/>
      <c r="U27" s="646"/>
      <c r="V27" s="646"/>
      <c r="W27" s="646"/>
      <c r="X27" s="646"/>
      <c r="Y27" s="647"/>
      <c r="Z27" s="648" t="s">
        <v>127</v>
      </c>
      <c r="AA27" s="648"/>
      <c r="AB27" s="648"/>
      <c r="AC27" s="648"/>
      <c r="AD27" s="649" t="s">
        <v>234</v>
      </c>
      <c r="AE27" s="649"/>
      <c r="AF27" s="649"/>
      <c r="AG27" s="649"/>
      <c r="AH27" s="649"/>
      <c r="AI27" s="649"/>
      <c r="AJ27" s="649"/>
      <c r="AK27" s="649"/>
      <c r="AL27" s="650" t="s">
        <v>127</v>
      </c>
      <c r="AM27" s="651"/>
      <c r="AN27" s="651"/>
      <c r="AO27" s="652"/>
      <c r="AP27" s="642" t="s">
        <v>300</v>
      </c>
      <c r="AQ27" s="643"/>
      <c r="AR27" s="643"/>
      <c r="AS27" s="643"/>
      <c r="AT27" s="643"/>
      <c r="AU27" s="643"/>
      <c r="AV27" s="643"/>
      <c r="AW27" s="643"/>
      <c r="AX27" s="643"/>
      <c r="AY27" s="643"/>
      <c r="AZ27" s="643"/>
      <c r="BA27" s="643"/>
      <c r="BB27" s="643"/>
      <c r="BC27" s="643"/>
      <c r="BD27" s="643"/>
      <c r="BE27" s="643"/>
      <c r="BF27" s="644"/>
      <c r="BG27" s="645">
        <v>319901</v>
      </c>
      <c r="BH27" s="646"/>
      <c r="BI27" s="646"/>
      <c r="BJ27" s="646"/>
      <c r="BK27" s="646"/>
      <c r="BL27" s="646"/>
      <c r="BM27" s="646"/>
      <c r="BN27" s="647"/>
      <c r="BO27" s="648">
        <v>100</v>
      </c>
      <c r="BP27" s="648"/>
      <c r="BQ27" s="648"/>
      <c r="BR27" s="648"/>
      <c r="BS27" s="654" t="s">
        <v>234</v>
      </c>
      <c r="BT27" s="646"/>
      <c r="BU27" s="646"/>
      <c r="BV27" s="646"/>
      <c r="BW27" s="646"/>
      <c r="BX27" s="646"/>
      <c r="BY27" s="646"/>
      <c r="BZ27" s="646"/>
      <c r="CA27" s="646"/>
      <c r="CB27" s="655"/>
      <c r="CD27" s="660" t="s">
        <v>301</v>
      </c>
      <c r="CE27" s="661"/>
      <c r="CF27" s="661"/>
      <c r="CG27" s="661"/>
      <c r="CH27" s="661"/>
      <c r="CI27" s="661"/>
      <c r="CJ27" s="661"/>
      <c r="CK27" s="661"/>
      <c r="CL27" s="661"/>
      <c r="CM27" s="661"/>
      <c r="CN27" s="661"/>
      <c r="CO27" s="661"/>
      <c r="CP27" s="661"/>
      <c r="CQ27" s="662"/>
      <c r="CR27" s="645">
        <v>232918</v>
      </c>
      <c r="CS27" s="681"/>
      <c r="CT27" s="681"/>
      <c r="CU27" s="681"/>
      <c r="CV27" s="681"/>
      <c r="CW27" s="681"/>
      <c r="CX27" s="681"/>
      <c r="CY27" s="682"/>
      <c r="CZ27" s="650">
        <v>5.4</v>
      </c>
      <c r="DA27" s="679"/>
      <c r="DB27" s="679"/>
      <c r="DC27" s="683"/>
      <c r="DD27" s="654">
        <v>83802</v>
      </c>
      <c r="DE27" s="681"/>
      <c r="DF27" s="681"/>
      <c r="DG27" s="681"/>
      <c r="DH27" s="681"/>
      <c r="DI27" s="681"/>
      <c r="DJ27" s="681"/>
      <c r="DK27" s="682"/>
      <c r="DL27" s="654">
        <v>79901</v>
      </c>
      <c r="DM27" s="681"/>
      <c r="DN27" s="681"/>
      <c r="DO27" s="681"/>
      <c r="DP27" s="681"/>
      <c r="DQ27" s="681"/>
      <c r="DR27" s="681"/>
      <c r="DS27" s="681"/>
      <c r="DT27" s="681"/>
      <c r="DU27" s="681"/>
      <c r="DV27" s="682"/>
      <c r="DW27" s="650">
        <v>3.6</v>
      </c>
      <c r="DX27" s="679"/>
      <c r="DY27" s="679"/>
      <c r="DZ27" s="679"/>
      <c r="EA27" s="679"/>
      <c r="EB27" s="679"/>
      <c r="EC27" s="680"/>
    </row>
    <row r="28" spans="2:133" ht="11.25" customHeight="1">
      <c r="B28" s="642" t="s">
        <v>302</v>
      </c>
      <c r="C28" s="643"/>
      <c r="D28" s="643"/>
      <c r="E28" s="643"/>
      <c r="F28" s="643"/>
      <c r="G28" s="643"/>
      <c r="H28" s="643"/>
      <c r="I28" s="643"/>
      <c r="J28" s="643"/>
      <c r="K28" s="643"/>
      <c r="L28" s="643"/>
      <c r="M28" s="643"/>
      <c r="N28" s="643"/>
      <c r="O28" s="643"/>
      <c r="P28" s="643"/>
      <c r="Q28" s="644"/>
      <c r="R28" s="645">
        <v>6745</v>
      </c>
      <c r="S28" s="646"/>
      <c r="T28" s="646"/>
      <c r="U28" s="646"/>
      <c r="V28" s="646"/>
      <c r="W28" s="646"/>
      <c r="X28" s="646"/>
      <c r="Y28" s="647"/>
      <c r="Z28" s="648">
        <v>0.2</v>
      </c>
      <c r="AA28" s="648"/>
      <c r="AB28" s="648"/>
      <c r="AC28" s="648"/>
      <c r="AD28" s="649" t="s">
        <v>127</v>
      </c>
      <c r="AE28" s="649"/>
      <c r="AF28" s="649"/>
      <c r="AG28" s="649"/>
      <c r="AH28" s="649"/>
      <c r="AI28" s="649"/>
      <c r="AJ28" s="649"/>
      <c r="AK28" s="649"/>
      <c r="AL28" s="650" t="s">
        <v>234</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303</v>
      </c>
      <c r="CE28" s="661"/>
      <c r="CF28" s="661"/>
      <c r="CG28" s="661"/>
      <c r="CH28" s="661"/>
      <c r="CI28" s="661"/>
      <c r="CJ28" s="661"/>
      <c r="CK28" s="661"/>
      <c r="CL28" s="661"/>
      <c r="CM28" s="661"/>
      <c r="CN28" s="661"/>
      <c r="CO28" s="661"/>
      <c r="CP28" s="661"/>
      <c r="CQ28" s="662"/>
      <c r="CR28" s="645">
        <v>440053</v>
      </c>
      <c r="CS28" s="646"/>
      <c r="CT28" s="646"/>
      <c r="CU28" s="646"/>
      <c r="CV28" s="646"/>
      <c r="CW28" s="646"/>
      <c r="CX28" s="646"/>
      <c r="CY28" s="647"/>
      <c r="CZ28" s="650">
        <v>10.1</v>
      </c>
      <c r="DA28" s="679"/>
      <c r="DB28" s="679"/>
      <c r="DC28" s="683"/>
      <c r="DD28" s="654">
        <v>438853</v>
      </c>
      <c r="DE28" s="646"/>
      <c r="DF28" s="646"/>
      <c r="DG28" s="646"/>
      <c r="DH28" s="646"/>
      <c r="DI28" s="646"/>
      <c r="DJ28" s="646"/>
      <c r="DK28" s="647"/>
      <c r="DL28" s="654">
        <v>438853</v>
      </c>
      <c r="DM28" s="646"/>
      <c r="DN28" s="646"/>
      <c r="DO28" s="646"/>
      <c r="DP28" s="646"/>
      <c r="DQ28" s="646"/>
      <c r="DR28" s="646"/>
      <c r="DS28" s="646"/>
      <c r="DT28" s="646"/>
      <c r="DU28" s="646"/>
      <c r="DV28" s="647"/>
      <c r="DW28" s="650">
        <v>19.899999999999999</v>
      </c>
      <c r="DX28" s="679"/>
      <c r="DY28" s="679"/>
      <c r="DZ28" s="679"/>
      <c r="EA28" s="679"/>
      <c r="EB28" s="679"/>
      <c r="EC28" s="680"/>
    </row>
    <row r="29" spans="2:133" ht="11.25" customHeight="1">
      <c r="B29" s="642" t="s">
        <v>304</v>
      </c>
      <c r="C29" s="643"/>
      <c r="D29" s="643"/>
      <c r="E29" s="643"/>
      <c r="F29" s="643"/>
      <c r="G29" s="643"/>
      <c r="H29" s="643"/>
      <c r="I29" s="643"/>
      <c r="J29" s="643"/>
      <c r="K29" s="643"/>
      <c r="L29" s="643"/>
      <c r="M29" s="643"/>
      <c r="N29" s="643"/>
      <c r="O29" s="643"/>
      <c r="P29" s="643"/>
      <c r="Q29" s="644"/>
      <c r="R29" s="645">
        <v>172489</v>
      </c>
      <c r="S29" s="646"/>
      <c r="T29" s="646"/>
      <c r="U29" s="646"/>
      <c r="V29" s="646"/>
      <c r="W29" s="646"/>
      <c r="X29" s="646"/>
      <c r="Y29" s="647"/>
      <c r="Z29" s="648">
        <v>3.9</v>
      </c>
      <c r="AA29" s="648"/>
      <c r="AB29" s="648"/>
      <c r="AC29" s="648"/>
      <c r="AD29" s="649">
        <v>430</v>
      </c>
      <c r="AE29" s="649"/>
      <c r="AF29" s="649"/>
      <c r="AG29" s="649"/>
      <c r="AH29" s="649"/>
      <c r="AI29" s="649"/>
      <c r="AJ29" s="649"/>
      <c r="AK29" s="649"/>
      <c r="AL29" s="650">
        <v>0</v>
      </c>
      <c r="AM29" s="651"/>
      <c r="AN29" s="651"/>
      <c r="AO29" s="652"/>
      <c r="AP29" s="695"/>
      <c r="AQ29" s="696"/>
      <c r="AR29" s="696"/>
      <c r="AS29" s="696"/>
      <c r="AT29" s="696"/>
      <c r="AU29" s="696"/>
      <c r="AV29" s="696"/>
      <c r="AW29" s="696"/>
      <c r="AX29" s="696"/>
      <c r="AY29" s="696"/>
      <c r="AZ29" s="696"/>
      <c r="BA29" s="696"/>
      <c r="BB29" s="696"/>
      <c r="BC29" s="696"/>
      <c r="BD29" s="696"/>
      <c r="BE29" s="696"/>
      <c r="BF29" s="697"/>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305</v>
      </c>
      <c r="CE29" s="686"/>
      <c r="CF29" s="660" t="s">
        <v>306</v>
      </c>
      <c r="CG29" s="661"/>
      <c r="CH29" s="661"/>
      <c r="CI29" s="661"/>
      <c r="CJ29" s="661"/>
      <c r="CK29" s="661"/>
      <c r="CL29" s="661"/>
      <c r="CM29" s="661"/>
      <c r="CN29" s="661"/>
      <c r="CO29" s="661"/>
      <c r="CP29" s="661"/>
      <c r="CQ29" s="662"/>
      <c r="CR29" s="645">
        <v>440029</v>
      </c>
      <c r="CS29" s="681"/>
      <c r="CT29" s="681"/>
      <c r="CU29" s="681"/>
      <c r="CV29" s="681"/>
      <c r="CW29" s="681"/>
      <c r="CX29" s="681"/>
      <c r="CY29" s="682"/>
      <c r="CZ29" s="650">
        <v>10.1</v>
      </c>
      <c r="DA29" s="679"/>
      <c r="DB29" s="679"/>
      <c r="DC29" s="683"/>
      <c r="DD29" s="654">
        <v>438829</v>
      </c>
      <c r="DE29" s="681"/>
      <c r="DF29" s="681"/>
      <c r="DG29" s="681"/>
      <c r="DH29" s="681"/>
      <c r="DI29" s="681"/>
      <c r="DJ29" s="681"/>
      <c r="DK29" s="682"/>
      <c r="DL29" s="654">
        <v>438829</v>
      </c>
      <c r="DM29" s="681"/>
      <c r="DN29" s="681"/>
      <c r="DO29" s="681"/>
      <c r="DP29" s="681"/>
      <c r="DQ29" s="681"/>
      <c r="DR29" s="681"/>
      <c r="DS29" s="681"/>
      <c r="DT29" s="681"/>
      <c r="DU29" s="681"/>
      <c r="DV29" s="682"/>
      <c r="DW29" s="650">
        <v>19.899999999999999</v>
      </c>
      <c r="DX29" s="679"/>
      <c r="DY29" s="679"/>
      <c r="DZ29" s="679"/>
      <c r="EA29" s="679"/>
      <c r="EB29" s="679"/>
      <c r="EC29" s="680"/>
    </row>
    <row r="30" spans="2:133" ht="11.25" customHeight="1">
      <c r="B30" s="642" t="s">
        <v>307</v>
      </c>
      <c r="C30" s="643"/>
      <c r="D30" s="643"/>
      <c r="E30" s="643"/>
      <c r="F30" s="643"/>
      <c r="G30" s="643"/>
      <c r="H30" s="643"/>
      <c r="I30" s="643"/>
      <c r="J30" s="643"/>
      <c r="K30" s="643"/>
      <c r="L30" s="643"/>
      <c r="M30" s="643"/>
      <c r="N30" s="643"/>
      <c r="O30" s="643"/>
      <c r="P30" s="643"/>
      <c r="Q30" s="644"/>
      <c r="R30" s="645">
        <v>7954</v>
      </c>
      <c r="S30" s="646"/>
      <c r="T30" s="646"/>
      <c r="U30" s="646"/>
      <c r="V30" s="646"/>
      <c r="W30" s="646"/>
      <c r="X30" s="646"/>
      <c r="Y30" s="647"/>
      <c r="Z30" s="648">
        <v>0.2</v>
      </c>
      <c r="AA30" s="648"/>
      <c r="AB30" s="648"/>
      <c r="AC30" s="648"/>
      <c r="AD30" s="649" t="s">
        <v>234</v>
      </c>
      <c r="AE30" s="649"/>
      <c r="AF30" s="649"/>
      <c r="AG30" s="649"/>
      <c r="AH30" s="649"/>
      <c r="AI30" s="649"/>
      <c r="AJ30" s="649"/>
      <c r="AK30" s="649"/>
      <c r="AL30" s="650" t="s">
        <v>127</v>
      </c>
      <c r="AM30" s="651"/>
      <c r="AN30" s="651"/>
      <c r="AO30" s="652"/>
      <c r="AP30" s="624" t="s">
        <v>223</v>
      </c>
      <c r="AQ30" s="625"/>
      <c r="AR30" s="625"/>
      <c r="AS30" s="625"/>
      <c r="AT30" s="625"/>
      <c r="AU30" s="625"/>
      <c r="AV30" s="625"/>
      <c r="AW30" s="625"/>
      <c r="AX30" s="625"/>
      <c r="AY30" s="625"/>
      <c r="AZ30" s="625"/>
      <c r="BA30" s="625"/>
      <c r="BB30" s="625"/>
      <c r="BC30" s="625"/>
      <c r="BD30" s="625"/>
      <c r="BE30" s="625"/>
      <c r="BF30" s="626"/>
      <c r="BG30" s="624" t="s">
        <v>308</v>
      </c>
      <c r="BH30" s="698"/>
      <c r="BI30" s="698"/>
      <c r="BJ30" s="698"/>
      <c r="BK30" s="698"/>
      <c r="BL30" s="698"/>
      <c r="BM30" s="698"/>
      <c r="BN30" s="698"/>
      <c r="BO30" s="698"/>
      <c r="BP30" s="698"/>
      <c r="BQ30" s="699"/>
      <c r="BR30" s="624" t="s">
        <v>309</v>
      </c>
      <c r="BS30" s="698"/>
      <c r="BT30" s="698"/>
      <c r="BU30" s="698"/>
      <c r="BV30" s="698"/>
      <c r="BW30" s="698"/>
      <c r="BX30" s="698"/>
      <c r="BY30" s="698"/>
      <c r="BZ30" s="698"/>
      <c r="CA30" s="698"/>
      <c r="CB30" s="699"/>
      <c r="CD30" s="687"/>
      <c r="CE30" s="688"/>
      <c r="CF30" s="660" t="s">
        <v>310</v>
      </c>
      <c r="CG30" s="661"/>
      <c r="CH30" s="661"/>
      <c r="CI30" s="661"/>
      <c r="CJ30" s="661"/>
      <c r="CK30" s="661"/>
      <c r="CL30" s="661"/>
      <c r="CM30" s="661"/>
      <c r="CN30" s="661"/>
      <c r="CO30" s="661"/>
      <c r="CP30" s="661"/>
      <c r="CQ30" s="662"/>
      <c r="CR30" s="645">
        <v>425604</v>
      </c>
      <c r="CS30" s="646"/>
      <c r="CT30" s="646"/>
      <c r="CU30" s="646"/>
      <c r="CV30" s="646"/>
      <c r="CW30" s="646"/>
      <c r="CX30" s="646"/>
      <c r="CY30" s="647"/>
      <c r="CZ30" s="650">
        <v>9.8000000000000007</v>
      </c>
      <c r="DA30" s="679"/>
      <c r="DB30" s="679"/>
      <c r="DC30" s="683"/>
      <c r="DD30" s="654">
        <v>424404</v>
      </c>
      <c r="DE30" s="646"/>
      <c r="DF30" s="646"/>
      <c r="DG30" s="646"/>
      <c r="DH30" s="646"/>
      <c r="DI30" s="646"/>
      <c r="DJ30" s="646"/>
      <c r="DK30" s="647"/>
      <c r="DL30" s="654">
        <v>424404</v>
      </c>
      <c r="DM30" s="646"/>
      <c r="DN30" s="646"/>
      <c r="DO30" s="646"/>
      <c r="DP30" s="646"/>
      <c r="DQ30" s="646"/>
      <c r="DR30" s="646"/>
      <c r="DS30" s="646"/>
      <c r="DT30" s="646"/>
      <c r="DU30" s="646"/>
      <c r="DV30" s="647"/>
      <c r="DW30" s="650">
        <v>19.2</v>
      </c>
      <c r="DX30" s="679"/>
      <c r="DY30" s="679"/>
      <c r="DZ30" s="679"/>
      <c r="EA30" s="679"/>
      <c r="EB30" s="679"/>
      <c r="EC30" s="680"/>
    </row>
    <row r="31" spans="2:133" ht="11.25" customHeight="1">
      <c r="B31" s="642" t="s">
        <v>311</v>
      </c>
      <c r="C31" s="643"/>
      <c r="D31" s="643"/>
      <c r="E31" s="643"/>
      <c r="F31" s="643"/>
      <c r="G31" s="643"/>
      <c r="H31" s="643"/>
      <c r="I31" s="643"/>
      <c r="J31" s="643"/>
      <c r="K31" s="643"/>
      <c r="L31" s="643"/>
      <c r="M31" s="643"/>
      <c r="N31" s="643"/>
      <c r="O31" s="643"/>
      <c r="P31" s="643"/>
      <c r="Q31" s="644"/>
      <c r="R31" s="645">
        <v>497264</v>
      </c>
      <c r="S31" s="646"/>
      <c r="T31" s="646"/>
      <c r="U31" s="646"/>
      <c r="V31" s="646"/>
      <c r="W31" s="646"/>
      <c r="X31" s="646"/>
      <c r="Y31" s="647"/>
      <c r="Z31" s="648">
        <v>11.1</v>
      </c>
      <c r="AA31" s="648"/>
      <c r="AB31" s="648"/>
      <c r="AC31" s="648"/>
      <c r="AD31" s="649" t="s">
        <v>127</v>
      </c>
      <c r="AE31" s="649"/>
      <c r="AF31" s="649"/>
      <c r="AG31" s="649"/>
      <c r="AH31" s="649"/>
      <c r="AI31" s="649"/>
      <c r="AJ31" s="649"/>
      <c r="AK31" s="649"/>
      <c r="AL31" s="650" t="s">
        <v>127</v>
      </c>
      <c r="AM31" s="651"/>
      <c r="AN31" s="651"/>
      <c r="AO31" s="652"/>
      <c r="AP31" s="702" t="s">
        <v>312</v>
      </c>
      <c r="AQ31" s="703"/>
      <c r="AR31" s="703"/>
      <c r="AS31" s="703"/>
      <c r="AT31" s="708" t="s">
        <v>313</v>
      </c>
      <c r="AU31" s="231"/>
      <c r="AV31" s="231"/>
      <c r="AW31" s="231"/>
      <c r="AX31" s="631" t="s">
        <v>188</v>
      </c>
      <c r="AY31" s="632"/>
      <c r="AZ31" s="632"/>
      <c r="BA31" s="632"/>
      <c r="BB31" s="632"/>
      <c r="BC31" s="632"/>
      <c r="BD31" s="632"/>
      <c r="BE31" s="632"/>
      <c r="BF31" s="633"/>
      <c r="BG31" s="713">
        <v>98.5</v>
      </c>
      <c r="BH31" s="700"/>
      <c r="BI31" s="700"/>
      <c r="BJ31" s="700"/>
      <c r="BK31" s="700"/>
      <c r="BL31" s="700"/>
      <c r="BM31" s="640">
        <v>91.5</v>
      </c>
      <c r="BN31" s="700"/>
      <c r="BO31" s="700"/>
      <c r="BP31" s="700"/>
      <c r="BQ31" s="701"/>
      <c r="BR31" s="713">
        <v>98.8</v>
      </c>
      <c r="BS31" s="700"/>
      <c r="BT31" s="700"/>
      <c r="BU31" s="700"/>
      <c r="BV31" s="700"/>
      <c r="BW31" s="700"/>
      <c r="BX31" s="640">
        <v>92.1</v>
      </c>
      <c r="BY31" s="700"/>
      <c r="BZ31" s="700"/>
      <c r="CA31" s="700"/>
      <c r="CB31" s="701"/>
      <c r="CD31" s="687"/>
      <c r="CE31" s="688"/>
      <c r="CF31" s="660" t="s">
        <v>314</v>
      </c>
      <c r="CG31" s="661"/>
      <c r="CH31" s="661"/>
      <c r="CI31" s="661"/>
      <c r="CJ31" s="661"/>
      <c r="CK31" s="661"/>
      <c r="CL31" s="661"/>
      <c r="CM31" s="661"/>
      <c r="CN31" s="661"/>
      <c r="CO31" s="661"/>
      <c r="CP31" s="661"/>
      <c r="CQ31" s="662"/>
      <c r="CR31" s="645">
        <v>14425</v>
      </c>
      <c r="CS31" s="681"/>
      <c r="CT31" s="681"/>
      <c r="CU31" s="681"/>
      <c r="CV31" s="681"/>
      <c r="CW31" s="681"/>
      <c r="CX31" s="681"/>
      <c r="CY31" s="682"/>
      <c r="CZ31" s="650">
        <v>0.3</v>
      </c>
      <c r="DA31" s="679"/>
      <c r="DB31" s="679"/>
      <c r="DC31" s="683"/>
      <c r="DD31" s="654">
        <v>14425</v>
      </c>
      <c r="DE31" s="681"/>
      <c r="DF31" s="681"/>
      <c r="DG31" s="681"/>
      <c r="DH31" s="681"/>
      <c r="DI31" s="681"/>
      <c r="DJ31" s="681"/>
      <c r="DK31" s="682"/>
      <c r="DL31" s="654">
        <v>14425</v>
      </c>
      <c r="DM31" s="681"/>
      <c r="DN31" s="681"/>
      <c r="DO31" s="681"/>
      <c r="DP31" s="681"/>
      <c r="DQ31" s="681"/>
      <c r="DR31" s="681"/>
      <c r="DS31" s="681"/>
      <c r="DT31" s="681"/>
      <c r="DU31" s="681"/>
      <c r="DV31" s="682"/>
      <c r="DW31" s="650">
        <v>0.7</v>
      </c>
      <c r="DX31" s="679"/>
      <c r="DY31" s="679"/>
      <c r="DZ31" s="679"/>
      <c r="EA31" s="679"/>
      <c r="EB31" s="679"/>
      <c r="EC31" s="680"/>
    </row>
    <row r="32" spans="2:133" ht="11.25" customHeight="1">
      <c r="B32" s="691" t="s">
        <v>315</v>
      </c>
      <c r="C32" s="692"/>
      <c r="D32" s="692"/>
      <c r="E32" s="692"/>
      <c r="F32" s="692"/>
      <c r="G32" s="692"/>
      <c r="H32" s="692"/>
      <c r="I32" s="692"/>
      <c r="J32" s="692"/>
      <c r="K32" s="692"/>
      <c r="L32" s="692"/>
      <c r="M32" s="692"/>
      <c r="N32" s="692"/>
      <c r="O32" s="692"/>
      <c r="P32" s="692"/>
      <c r="Q32" s="693"/>
      <c r="R32" s="645" t="s">
        <v>127</v>
      </c>
      <c r="S32" s="646"/>
      <c r="T32" s="646"/>
      <c r="U32" s="646"/>
      <c r="V32" s="646"/>
      <c r="W32" s="646"/>
      <c r="X32" s="646"/>
      <c r="Y32" s="647"/>
      <c r="Z32" s="648" t="s">
        <v>127</v>
      </c>
      <c r="AA32" s="648"/>
      <c r="AB32" s="648"/>
      <c r="AC32" s="648"/>
      <c r="AD32" s="649" t="s">
        <v>127</v>
      </c>
      <c r="AE32" s="649"/>
      <c r="AF32" s="649"/>
      <c r="AG32" s="649"/>
      <c r="AH32" s="649"/>
      <c r="AI32" s="649"/>
      <c r="AJ32" s="649"/>
      <c r="AK32" s="649"/>
      <c r="AL32" s="650" t="s">
        <v>234</v>
      </c>
      <c r="AM32" s="651"/>
      <c r="AN32" s="651"/>
      <c r="AO32" s="652"/>
      <c r="AP32" s="704"/>
      <c r="AQ32" s="705"/>
      <c r="AR32" s="705"/>
      <c r="AS32" s="705"/>
      <c r="AT32" s="709"/>
      <c r="AU32" s="230" t="s">
        <v>316</v>
      </c>
      <c r="AV32" s="230"/>
      <c r="AW32" s="230"/>
      <c r="AX32" s="642" t="s">
        <v>317</v>
      </c>
      <c r="AY32" s="643"/>
      <c r="AZ32" s="643"/>
      <c r="BA32" s="643"/>
      <c r="BB32" s="643"/>
      <c r="BC32" s="643"/>
      <c r="BD32" s="643"/>
      <c r="BE32" s="643"/>
      <c r="BF32" s="644"/>
      <c r="BG32" s="714">
        <v>98.9</v>
      </c>
      <c r="BH32" s="681"/>
      <c r="BI32" s="681"/>
      <c r="BJ32" s="681"/>
      <c r="BK32" s="681"/>
      <c r="BL32" s="681"/>
      <c r="BM32" s="651">
        <v>94.3</v>
      </c>
      <c r="BN32" s="711"/>
      <c r="BO32" s="711"/>
      <c r="BP32" s="711"/>
      <c r="BQ32" s="712"/>
      <c r="BR32" s="714">
        <v>98.9</v>
      </c>
      <c r="BS32" s="681"/>
      <c r="BT32" s="681"/>
      <c r="BU32" s="681"/>
      <c r="BV32" s="681"/>
      <c r="BW32" s="681"/>
      <c r="BX32" s="651">
        <v>94.5</v>
      </c>
      <c r="BY32" s="711"/>
      <c r="BZ32" s="711"/>
      <c r="CA32" s="711"/>
      <c r="CB32" s="712"/>
      <c r="CD32" s="689"/>
      <c r="CE32" s="690"/>
      <c r="CF32" s="660" t="s">
        <v>318</v>
      </c>
      <c r="CG32" s="661"/>
      <c r="CH32" s="661"/>
      <c r="CI32" s="661"/>
      <c r="CJ32" s="661"/>
      <c r="CK32" s="661"/>
      <c r="CL32" s="661"/>
      <c r="CM32" s="661"/>
      <c r="CN32" s="661"/>
      <c r="CO32" s="661"/>
      <c r="CP32" s="661"/>
      <c r="CQ32" s="662"/>
      <c r="CR32" s="645">
        <v>24</v>
      </c>
      <c r="CS32" s="646"/>
      <c r="CT32" s="646"/>
      <c r="CU32" s="646"/>
      <c r="CV32" s="646"/>
      <c r="CW32" s="646"/>
      <c r="CX32" s="646"/>
      <c r="CY32" s="647"/>
      <c r="CZ32" s="650">
        <v>0</v>
      </c>
      <c r="DA32" s="679"/>
      <c r="DB32" s="679"/>
      <c r="DC32" s="683"/>
      <c r="DD32" s="654">
        <v>24</v>
      </c>
      <c r="DE32" s="646"/>
      <c r="DF32" s="646"/>
      <c r="DG32" s="646"/>
      <c r="DH32" s="646"/>
      <c r="DI32" s="646"/>
      <c r="DJ32" s="646"/>
      <c r="DK32" s="647"/>
      <c r="DL32" s="654">
        <v>24</v>
      </c>
      <c r="DM32" s="646"/>
      <c r="DN32" s="646"/>
      <c r="DO32" s="646"/>
      <c r="DP32" s="646"/>
      <c r="DQ32" s="646"/>
      <c r="DR32" s="646"/>
      <c r="DS32" s="646"/>
      <c r="DT32" s="646"/>
      <c r="DU32" s="646"/>
      <c r="DV32" s="647"/>
      <c r="DW32" s="650">
        <v>0</v>
      </c>
      <c r="DX32" s="679"/>
      <c r="DY32" s="679"/>
      <c r="DZ32" s="679"/>
      <c r="EA32" s="679"/>
      <c r="EB32" s="679"/>
      <c r="EC32" s="680"/>
    </row>
    <row r="33" spans="2:133" ht="11.25" customHeight="1">
      <c r="B33" s="642" t="s">
        <v>319</v>
      </c>
      <c r="C33" s="643"/>
      <c r="D33" s="643"/>
      <c r="E33" s="643"/>
      <c r="F33" s="643"/>
      <c r="G33" s="643"/>
      <c r="H33" s="643"/>
      <c r="I33" s="643"/>
      <c r="J33" s="643"/>
      <c r="K33" s="643"/>
      <c r="L33" s="643"/>
      <c r="M33" s="643"/>
      <c r="N33" s="643"/>
      <c r="O33" s="643"/>
      <c r="P33" s="643"/>
      <c r="Q33" s="644"/>
      <c r="R33" s="645">
        <v>276695</v>
      </c>
      <c r="S33" s="646"/>
      <c r="T33" s="646"/>
      <c r="U33" s="646"/>
      <c r="V33" s="646"/>
      <c r="W33" s="646"/>
      <c r="X33" s="646"/>
      <c r="Y33" s="647"/>
      <c r="Z33" s="648">
        <v>6.2</v>
      </c>
      <c r="AA33" s="648"/>
      <c r="AB33" s="648"/>
      <c r="AC33" s="648"/>
      <c r="AD33" s="649" t="s">
        <v>127</v>
      </c>
      <c r="AE33" s="649"/>
      <c r="AF33" s="649"/>
      <c r="AG33" s="649"/>
      <c r="AH33" s="649"/>
      <c r="AI33" s="649"/>
      <c r="AJ33" s="649"/>
      <c r="AK33" s="649"/>
      <c r="AL33" s="650" t="s">
        <v>127</v>
      </c>
      <c r="AM33" s="651"/>
      <c r="AN33" s="651"/>
      <c r="AO33" s="652"/>
      <c r="AP33" s="706"/>
      <c r="AQ33" s="707"/>
      <c r="AR33" s="707"/>
      <c r="AS33" s="707"/>
      <c r="AT33" s="710"/>
      <c r="AU33" s="232"/>
      <c r="AV33" s="232"/>
      <c r="AW33" s="232"/>
      <c r="AX33" s="695" t="s">
        <v>320</v>
      </c>
      <c r="AY33" s="696"/>
      <c r="AZ33" s="696"/>
      <c r="BA33" s="696"/>
      <c r="BB33" s="696"/>
      <c r="BC33" s="696"/>
      <c r="BD33" s="696"/>
      <c r="BE33" s="696"/>
      <c r="BF33" s="697"/>
      <c r="BG33" s="715">
        <v>97.9</v>
      </c>
      <c r="BH33" s="716"/>
      <c r="BI33" s="716"/>
      <c r="BJ33" s="716"/>
      <c r="BK33" s="716"/>
      <c r="BL33" s="716"/>
      <c r="BM33" s="717">
        <v>87.7</v>
      </c>
      <c r="BN33" s="716"/>
      <c r="BO33" s="716"/>
      <c r="BP33" s="716"/>
      <c r="BQ33" s="718"/>
      <c r="BR33" s="715">
        <v>98.6</v>
      </c>
      <c r="BS33" s="716"/>
      <c r="BT33" s="716"/>
      <c r="BU33" s="716"/>
      <c r="BV33" s="716"/>
      <c r="BW33" s="716"/>
      <c r="BX33" s="717">
        <v>88.7</v>
      </c>
      <c r="BY33" s="716"/>
      <c r="BZ33" s="716"/>
      <c r="CA33" s="716"/>
      <c r="CB33" s="718"/>
      <c r="CD33" s="660" t="s">
        <v>321</v>
      </c>
      <c r="CE33" s="661"/>
      <c r="CF33" s="661"/>
      <c r="CG33" s="661"/>
      <c r="CH33" s="661"/>
      <c r="CI33" s="661"/>
      <c r="CJ33" s="661"/>
      <c r="CK33" s="661"/>
      <c r="CL33" s="661"/>
      <c r="CM33" s="661"/>
      <c r="CN33" s="661"/>
      <c r="CO33" s="661"/>
      <c r="CP33" s="661"/>
      <c r="CQ33" s="662"/>
      <c r="CR33" s="645">
        <v>1804701</v>
      </c>
      <c r="CS33" s="681"/>
      <c r="CT33" s="681"/>
      <c r="CU33" s="681"/>
      <c r="CV33" s="681"/>
      <c r="CW33" s="681"/>
      <c r="CX33" s="681"/>
      <c r="CY33" s="682"/>
      <c r="CZ33" s="650">
        <v>41.6</v>
      </c>
      <c r="DA33" s="679"/>
      <c r="DB33" s="679"/>
      <c r="DC33" s="683"/>
      <c r="DD33" s="654">
        <v>1387405</v>
      </c>
      <c r="DE33" s="681"/>
      <c r="DF33" s="681"/>
      <c r="DG33" s="681"/>
      <c r="DH33" s="681"/>
      <c r="DI33" s="681"/>
      <c r="DJ33" s="681"/>
      <c r="DK33" s="682"/>
      <c r="DL33" s="654">
        <v>819708</v>
      </c>
      <c r="DM33" s="681"/>
      <c r="DN33" s="681"/>
      <c r="DO33" s="681"/>
      <c r="DP33" s="681"/>
      <c r="DQ33" s="681"/>
      <c r="DR33" s="681"/>
      <c r="DS33" s="681"/>
      <c r="DT33" s="681"/>
      <c r="DU33" s="681"/>
      <c r="DV33" s="682"/>
      <c r="DW33" s="650">
        <v>37.1</v>
      </c>
      <c r="DX33" s="679"/>
      <c r="DY33" s="679"/>
      <c r="DZ33" s="679"/>
      <c r="EA33" s="679"/>
      <c r="EB33" s="679"/>
      <c r="EC33" s="680"/>
    </row>
    <row r="34" spans="2:133" ht="11.25" customHeight="1">
      <c r="B34" s="642" t="s">
        <v>322</v>
      </c>
      <c r="C34" s="643"/>
      <c r="D34" s="643"/>
      <c r="E34" s="643"/>
      <c r="F34" s="643"/>
      <c r="G34" s="643"/>
      <c r="H34" s="643"/>
      <c r="I34" s="643"/>
      <c r="J34" s="643"/>
      <c r="K34" s="643"/>
      <c r="L34" s="643"/>
      <c r="M34" s="643"/>
      <c r="N34" s="643"/>
      <c r="O34" s="643"/>
      <c r="P34" s="643"/>
      <c r="Q34" s="644"/>
      <c r="R34" s="645">
        <v>9328</v>
      </c>
      <c r="S34" s="646"/>
      <c r="T34" s="646"/>
      <c r="U34" s="646"/>
      <c r="V34" s="646"/>
      <c r="W34" s="646"/>
      <c r="X34" s="646"/>
      <c r="Y34" s="647"/>
      <c r="Z34" s="648">
        <v>0.2</v>
      </c>
      <c r="AA34" s="648"/>
      <c r="AB34" s="648"/>
      <c r="AC34" s="648"/>
      <c r="AD34" s="649">
        <v>421</v>
      </c>
      <c r="AE34" s="649"/>
      <c r="AF34" s="649"/>
      <c r="AG34" s="649"/>
      <c r="AH34" s="649"/>
      <c r="AI34" s="649"/>
      <c r="AJ34" s="649"/>
      <c r="AK34" s="649"/>
      <c r="AL34" s="650">
        <v>0</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323</v>
      </c>
      <c r="CE34" s="661"/>
      <c r="CF34" s="661"/>
      <c r="CG34" s="661"/>
      <c r="CH34" s="661"/>
      <c r="CI34" s="661"/>
      <c r="CJ34" s="661"/>
      <c r="CK34" s="661"/>
      <c r="CL34" s="661"/>
      <c r="CM34" s="661"/>
      <c r="CN34" s="661"/>
      <c r="CO34" s="661"/>
      <c r="CP34" s="661"/>
      <c r="CQ34" s="662"/>
      <c r="CR34" s="645">
        <v>635317</v>
      </c>
      <c r="CS34" s="646"/>
      <c r="CT34" s="646"/>
      <c r="CU34" s="646"/>
      <c r="CV34" s="646"/>
      <c r="CW34" s="646"/>
      <c r="CX34" s="646"/>
      <c r="CY34" s="647"/>
      <c r="CZ34" s="650">
        <v>14.6</v>
      </c>
      <c r="DA34" s="679"/>
      <c r="DB34" s="679"/>
      <c r="DC34" s="683"/>
      <c r="DD34" s="654">
        <v>441459</v>
      </c>
      <c r="DE34" s="646"/>
      <c r="DF34" s="646"/>
      <c r="DG34" s="646"/>
      <c r="DH34" s="646"/>
      <c r="DI34" s="646"/>
      <c r="DJ34" s="646"/>
      <c r="DK34" s="647"/>
      <c r="DL34" s="654">
        <v>341419</v>
      </c>
      <c r="DM34" s="646"/>
      <c r="DN34" s="646"/>
      <c r="DO34" s="646"/>
      <c r="DP34" s="646"/>
      <c r="DQ34" s="646"/>
      <c r="DR34" s="646"/>
      <c r="DS34" s="646"/>
      <c r="DT34" s="646"/>
      <c r="DU34" s="646"/>
      <c r="DV34" s="647"/>
      <c r="DW34" s="650">
        <v>15.5</v>
      </c>
      <c r="DX34" s="679"/>
      <c r="DY34" s="679"/>
      <c r="DZ34" s="679"/>
      <c r="EA34" s="679"/>
      <c r="EB34" s="679"/>
      <c r="EC34" s="680"/>
    </row>
    <row r="35" spans="2:133" ht="11.25" customHeight="1">
      <c r="B35" s="642" t="s">
        <v>324</v>
      </c>
      <c r="C35" s="643"/>
      <c r="D35" s="643"/>
      <c r="E35" s="643"/>
      <c r="F35" s="643"/>
      <c r="G35" s="643"/>
      <c r="H35" s="643"/>
      <c r="I35" s="643"/>
      <c r="J35" s="643"/>
      <c r="K35" s="643"/>
      <c r="L35" s="643"/>
      <c r="M35" s="643"/>
      <c r="N35" s="643"/>
      <c r="O35" s="643"/>
      <c r="P35" s="643"/>
      <c r="Q35" s="644"/>
      <c r="R35" s="645">
        <v>173382</v>
      </c>
      <c r="S35" s="646"/>
      <c r="T35" s="646"/>
      <c r="U35" s="646"/>
      <c r="V35" s="646"/>
      <c r="W35" s="646"/>
      <c r="X35" s="646"/>
      <c r="Y35" s="647"/>
      <c r="Z35" s="648">
        <v>3.9</v>
      </c>
      <c r="AA35" s="648"/>
      <c r="AB35" s="648"/>
      <c r="AC35" s="648"/>
      <c r="AD35" s="649" t="s">
        <v>127</v>
      </c>
      <c r="AE35" s="649"/>
      <c r="AF35" s="649"/>
      <c r="AG35" s="649"/>
      <c r="AH35" s="649"/>
      <c r="AI35" s="649"/>
      <c r="AJ35" s="649"/>
      <c r="AK35" s="649"/>
      <c r="AL35" s="650" t="s">
        <v>127</v>
      </c>
      <c r="AM35" s="651"/>
      <c r="AN35" s="651"/>
      <c r="AO35" s="652"/>
      <c r="AP35" s="235"/>
      <c r="AQ35" s="624" t="s">
        <v>325</v>
      </c>
      <c r="AR35" s="625"/>
      <c r="AS35" s="625"/>
      <c r="AT35" s="625"/>
      <c r="AU35" s="625"/>
      <c r="AV35" s="625"/>
      <c r="AW35" s="625"/>
      <c r="AX35" s="625"/>
      <c r="AY35" s="625"/>
      <c r="AZ35" s="625"/>
      <c r="BA35" s="625"/>
      <c r="BB35" s="625"/>
      <c r="BC35" s="625"/>
      <c r="BD35" s="625"/>
      <c r="BE35" s="625"/>
      <c r="BF35" s="626"/>
      <c r="BG35" s="624" t="s">
        <v>326</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327</v>
      </c>
      <c r="CE35" s="661"/>
      <c r="CF35" s="661"/>
      <c r="CG35" s="661"/>
      <c r="CH35" s="661"/>
      <c r="CI35" s="661"/>
      <c r="CJ35" s="661"/>
      <c r="CK35" s="661"/>
      <c r="CL35" s="661"/>
      <c r="CM35" s="661"/>
      <c r="CN35" s="661"/>
      <c r="CO35" s="661"/>
      <c r="CP35" s="661"/>
      <c r="CQ35" s="662"/>
      <c r="CR35" s="645">
        <v>93982</v>
      </c>
      <c r="CS35" s="681"/>
      <c r="CT35" s="681"/>
      <c r="CU35" s="681"/>
      <c r="CV35" s="681"/>
      <c r="CW35" s="681"/>
      <c r="CX35" s="681"/>
      <c r="CY35" s="682"/>
      <c r="CZ35" s="650">
        <v>2.2000000000000002</v>
      </c>
      <c r="DA35" s="679"/>
      <c r="DB35" s="679"/>
      <c r="DC35" s="683"/>
      <c r="DD35" s="654">
        <v>81193</v>
      </c>
      <c r="DE35" s="681"/>
      <c r="DF35" s="681"/>
      <c r="DG35" s="681"/>
      <c r="DH35" s="681"/>
      <c r="DI35" s="681"/>
      <c r="DJ35" s="681"/>
      <c r="DK35" s="682"/>
      <c r="DL35" s="654">
        <v>67680</v>
      </c>
      <c r="DM35" s="681"/>
      <c r="DN35" s="681"/>
      <c r="DO35" s="681"/>
      <c r="DP35" s="681"/>
      <c r="DQ35" s="681"/>
      <c r="DR35" s="681"/>
      <c r="DS35" s="681"/>
      <c r="DT35" s="681"/>
      <c r="DU35" s="681"/>
      <c r="DV35" s="682"/>
      <c r="DW35" s="650">
        <v>3.1</v>
      </c>
      <c r="DX35" s="679"/>
      <c r="DY35" s="679"/>
      <c r="DZ35" s="679"/>
      <c r="EA35" s="679"/>
      <c r="EB35" s="679"/>
      <c r="EC35" s="680"/>
    </row>
    <row r="36" spans="2:133" ht="11.25" customHeight="1">
      <c r="B36" s="642" t="s">
        <v>328</v>
      </c>
      <c r="C36" s="643"/>
      <c r="D36" s="643"/>
      <c r="E36" s="643"/>
      <c r="F36" s="643"/>
      <c r="G36" s="643"/>
      <c r="H36" s="643"/>
      <c r="I36" s="643"/>
      <c r="J36" s="643"/>
      <c r="K36" s="643"/>
      <c r="L36" s="643"/>
      <c r="M36" s="643"/>
      <c r="N36" s="643"/>
      <c r="O36" s="643"/>
      <c r="P36" s="643"/>
      <c r="Q36" s="644"/>
      <c r="R36" s="645">
        <v>192596</v>
      </c>
      <c r="S36" s="646"/>
      <c r="T36" s="646"/>
      <c r="U36" s="646"/>
      <c r="V36" s="646"/>
      <c r="W36" s="646"/>
      <c r="X36" s="646"/>
      <c r="Y36" s="647"/>
      <c r="Z36" s="648">
        <v>4.3</v>
      </c>
      <c r="AA36" s="648"/>
      <c r="AB36" s="648"/>
      <c r="AC36" s="648"/>
      <c r="AD36" s="649" t="s">
        <v>234</v>
      </c>
      <c r="AE36" s="649"/>
      <c r="AF36" s="649"/>
      <c r="AG36" s="649"/>
      <c r="AH36" s="649"/>
      <c r="AI36" s="649"/>
      <c r="AJ36" s="649"/>
      <c r="AK36" s="649"/>
      <c r="AL36" s="650" t="s">
        <v>234</v>
      </c>
      <c r="AM36" s="651"/>
      <c r="AN36" s="651"/>
      <c r="AO36" s="652"/>
      <c r="AP36" s="235"/>
      <c r="AQ36" s="719" t="s">
        <v>329</v>
      </c>
      <c r="AR36" s="720"/>
      <c r="AS36" s="720"/>
      <c r="AT36" s="720"/>
      <c r="AU36" s="720"/>
      <c r="AV36" s="720"/>
      <c r="AW36" s="720"/>
      <c r="AX36" s="720"/>
      <c r="AY36" s="721"/>
      <c r="AZ36" s="634">
        <v>337281</v>
      </c>
      <c r="BA36" s="635"/>
      <c r="BB36" s="635"/>
      <c r="BC36" s="635"/>
      <c r="BD36" s="635"/>
      <c r="BE36" s="635"/>
      <c r="BF36" s="722"/>
      <c r="BG36" s="656" t="s">
        <v>330</v>
      </c>
      <c r="BH36" s="657"/>
      <c r="BI36" s="657"/>
      <c r="BJ36" s="657"/>
      <c r="BK36" s="657"/>
      <c r="BL36" s="657"/>
      <c r="BM36" s="657"/>
      <c r="BN36" s="657"/>
      <c r="BO36" s="657"/>
      <c r="BP36" s="657"/>
      <c r="BQ36" s="657"/>
      <c r="BR36" s="657"/>
      <c r="BS36" s="657"/>
      <c r="BT36" s="657"/>
      <c r="BU36" s="658"/>
      <c r="BV36" s="634">
        <v>14788</v>
      </c>
      <c r="BW36" s="635"/>
      <c r="BX36" s="635"/>
      <c r="BY36" s="635"/>
      <c r="BZ36" s="635"/>
      <c r="CA36" s="635"/>
      <c r="CB36" s="722"/>
      <c r="CD36" s="660" t="s">
        <v>331</v>
      </c>
      <c r="CE36" s="661"/>
      <c r="CF36" s="661"/>
      <c r="CG36" s="661"/>
      <c r="CH36" s="661"/>
      <c r="CI36" s="661"/>
      <c r="CJ36" s="661"/>
      <c r="CK36" s="661"/>
      <c r="CL36" s="661"/>
      <c r="CM36" s="661"/>
      <c r="CN36" s="661"/>
      <c r="CO36" s="661"/>
      <c r="CP36" s="661"/>
      <c r="CQ36" s="662"/>
      <c r="CR36" s="645">
        <v>404345</v>
      </c>
      <c r="CS36" s="646"/>
      <c r="CT36" s="646"/>
      <c r="CU36" s="646"/>
      <c r="CV36" s="646"/>
      <c r="CW36" s="646"/>
      <c r="CX36" s="646"/>
      <c r="CY36" s="647"/>
      <c r="CZ36" s="650">
        <v>9.3000000000000007</v>
      </c>
      <c r="DA36" s="679"/>
      <c r="DB36" s="679"/>
      <c r="DC36" s="683"/>
      <c r="DD36" s="654">
        <v>242696</v>
      </c>
      <c r="DE36" s="646"/>
      <c r="DF36" s="646"/>
      <c r="DG36" s="646"/>
      <c r="DH36" s="646"/>
      <c r="DI36" s="646"/>
      <c r="DJ36" s="646"/>
      <c r="DK36" s="647"/>
      <c r="DL36" s="654">
        <v>184185</v>
      </c>
      <c r="DM36" s="646"/>
      <c r="DN36" s="646"/>
      <c r="DO36" s="646"/>
      <c r="DP36" s="646"/>
      <c r="DQ36" s="646"/>
      <c r="DR36" s="646"/>
      <c r="DS36" s="646"/>
      <c r="DT36" s="646"/>
      <c r="DU36" s="646"/>
      <c r="DV36" s="647"/>
      <c r="DW36" s="650">
        <v>8.3000000000000007</v>
      </c>
      <c r="DX36" s="679"/>
      <c r="DY36" s="679"/>
      <c r="DZ36" s="679"/>
      <c r="EA36" s="679"/>
      <c r="EB36" s="679"/>
      <c r="EC36" s="680"/>
    </row>
    <row r="37" spans="2:133" ht="11.25" customHeight="1">
      <c r="B37" s="642" t="s">
        <v>332</v>
      </c>
      <c r="C37" s="643"/>
      <c r="D37" s="643"/>
      <c r="E37" s="643"/>
      <c r="F37" s="643"/>
      <c r="G37" s="643"/>
      <c r="H37" s="643"/>
      <c r="I37" s="643"/>
      <c r="J37" s="643"/>
      <c r="K37" s="643"/>
      <c r="L37" s="643"/>
      <c r="M37" s="643"/>
      <c r="N37" s="643"/>
      <c r="O37" s="643"/>
      <c r="P37" s="643"/>
      <c r="Q37" s="644"/>
      <c r="R37" s="645">
        <v>140305</v>
      </c>
      <c r="S37" s="646"/>
      <c r="T37" s="646"/>
      <c r="U37" s="646"/>
      <c r="V37" s="646"/>
      <c r="W37" s="646"/>
      <c r="X37" s="646"/>
      <c r="Y37" s="647"/>
      <c r="Z37" s="648">
        <v>3.1</v>
      </c>
      <c r="AA37" s="648"/>
      <c r="AB37" s="648"/>
      <c r="AC37" s="648"/>
      <c r="AD37" s="649" t="s">
        <v>234</v>
      </c>
      <c r="AE37" s="649"/>
      <c r="AF37" s="649"/>
      <c r="AG37" s="649"/>
      <c r="AH37" s="649"/>
      <c r="AI37" s="649"/>
      <c r="AJ37" s="649"/>
      <c r="AK37" s="649"/>
      <c r="AL37" s="650" t="s">
        <v>127</v>
      </c>
      <c r="AM37" s="651"/>
      <c r="AN37" s="651"/>
      <c r="AO37" s="652"/>
      <c r="AQ37" s="723" t="s">
        <v>333</v>
      </c>
      <c r="AR37" s="724"/>
      <c r="AS37" s="724"/>
      <c r="AT37" s="724"/>
      <c r="AU37" s="724"/>
      <c r="AV37" s="724"/>
      <c r="AW37" s="724"/>
      <c r="AX37" s="724"/>
      <c r="AY37" s="725"/>
      <c r="AZ37" s="645">
        <v>114100</v>
      </c>
      <c r="BA37" s="646"/>
      <c r="BB37" s="646"/>
      <c r="BC37" s="646"/>
      <c r="BD37" s="681"/>
      <c r="BE37" s="681"/>
      <c r="BF37" s="712"/>
      <c r="BG37" s="660" t="s">
        <v>334</v>
      </c>
      <c r="BH37" s="661"/>
      <c r="BI37" s="661"/>
      <c r="BJ37" s="661"/>
      <c r="BK37" s="661"/>
      <c r="BL37" s="661"/>
      <c r="BM37" s="661"/>
      <c r="BN37" s="661"/>
      <c r="BO37" s="661"/>
      <c r="BP37" s="661"/>
      <c r="BQ37" s="661"/>
      <c r="BR37" s="661"/>
      <c r="BS37" s="661"/>
      <c r="BT37" s="661"/>
      <c r="BU37" s="662"/>
      <c r="BV37" s="645">
        <v>14788</v>
      </c>
      <c r="BW37" s="646"/>
      <c r="BX37" s="646"/>
      <c r="BY37" s="646"/>
      <c r="BZ37" s="646"/>
      <c r="CA37" s="646"/>
      <c r="CB37" s="655"/>
      <c r="CD37" s="660" t="s">
        <v>335</v>
      </c>
      <c r="CE37" s="661"/>
      <c r="CF37" s="661"/>
      <c r="CG37" s="661"/>
      <c r="CH37" s="661"/>
      <c r="CI37" s="661"/>
      <c r="CJ37" s="661"/>
      <c r="CK37" s="661"/>
      <c r="CL37" s="661"/>
      <c r="CM37" s="661"/>
      <c r="CN37" s="661"/>
      <c r="CO37" s="661"/>
      <c r="CP37" s="661"/>
      <c r="CQ37" s="662"/>
      <c r="CR37" s="645">
        <v>151771</v>
      </c>
      <c r="CS37" s="681"/>
      <c r="CT37" s="681"/>
      <c r="CU37" s="681"/>
      <c r="CV37" s="681"/>
      <c r="CW37" s="681"/>
      <c r="CX37" s="681"/>
      <c r="CY37" s="682"/>
      <c r="CZ37" s="650">
        <v>3.5</v>
      </c>
      <c r="DA37" s="679"/>
      <c r="DB37" s="679"/>
      <c r="DC37" s="683"/>
      <c r="DD37" s="654">
        <v>139357</v>
      </c>
      <c r="DE37" s="681"/>
      <c r="DF37" s="681"/>
      <c r="DG37" s="681"/>
      <c r="DH37" s="681"/>
      <c r="DI37" s="681"/>
      <c r="DJ37" s="681"/>
      <c r="DK37" s="682"/>
      <c r="DL37" s="654">
        <v>127765</v>
      </c>
      <c r="DM37" s="681"/>
      <c r="DN37" s="681"/>
      <c r="DO37" s="681"/>
      <c r="DP37" s="681"/>
      <c r="DQ37" s="681"/>
      <c r="DR37" s="681"/>
      <c r="DS37" s="681"/>
      <c r="DT37" s="681"/>
      <c r="DU37" s="681"/>
      <c r="DV37" s="682"/>
      <c r="DW37" s="650">
        <v>5.8</v>
      </c>
      <c r="DX37" s="679"/>
      <c r="DY37" s="679"/>
      <c r="DZ37" s="679"/>
      <c r="EA37" s="679"/>
      <c r="EB37" s="679"/>
      <c r="EC37" s="680"/>
    </row>
    <row r="38" spans="2:133" ht="11.25" customHeight="1">
      <c r="B38" s="642" t="s">
        <v>336</v>
      </c>
      <c r="C38" s="643"/>
      <c r="D38" s="643"/>
      <c r="E38" s="643"/>
      <c r="F38" s="643"/>
      <c r="G38" s="643"/>
      <c r="H38" s="643"/>
      <c r="I38" s="643"/>
      <c r="J38" s="643"/>
      <c r="K38" s="643"/>
      <c r="L38" s="643"/>
      <c r="M38" s="643"/>
      <c r="N38" s="643"/>
      <c r="O38" s="643"/>
      <c r="P38" s="643"/>
      <c r="Q38" s="644"/>
      <c r="R38" s="645">
        <v>66623</v>
      </c>
      <c r="S38" s="646"/>
      <c r="T38" s="646"/>
      <c r="U38" s="646"/>
      <c r="V38" s="646"/>
      <c r="W38" s="646"/>
      <c r="X38" s="646"/>
      <c r="Y38" s="647"/>
      <c r="Z38" s="648">
        <v>1.5</v>
      </c>
      <c r="AA38" s="648"/>
      <c r="AB38" s="648"/>
      <c r="AC38" s="648"/>
      <c r="AD38" s="649">
        <v>7</v>
      </c>
      <c r="AE38" s="649"/>
      <c r="AF38" s="649"/>
      <c r="AG38" s="649"/>
      <c r="AH38" s="649"/>
      <c r="AI38" s="649"/>
      <c r="AJ38" s="649"/>
      <c r="AK38" s="649"/>
      <c r="AL38" s="650">
        <v>0</v>
      </c>
      <c r="AM38" s="651"/>
      <c r="AN38" s="651"/>
      <c r="AO38" s="652"/>
      <c r="AQ38" s="723" t="s">
        <v>337</v>
      </c>
      <c r="AR38" s="724"/>
      <c r="AS38" s="724"/>
      <c r="AT38" s="724"/>
      <c r="AU38" s="724"/>
      <c r="AV38" s="724"/>
      <c r="AW38" s="724"/>
      <c r="AX38" s="724"/>
      <c r="AY38" s="725"/>
      <c r="AZ38" s="645">
        <v>60300</v>
      </c>
      <c r="BA38" s="646"/>
      <c r="BB38" s="646"/>
      <c r="BC38" s="646"/>
      <c r="BD38" s="681"/>
      <c r="BE38" s="681"/>
      <c r="BF38" s="712"/>
      <c r="BG38" s="660" t="s">
        <v>338</v>
      </c>
      <c r="BH38" s="661"/>
      <c r="BI38" s="661"/>
      <c r="BJ38" s="661"/>
      <c r="BK38" s="661"/>
      <c r="BL38" s="661"/>
      <c r="BM38" s="661"/>
      <c r="BN38" s="661"/>
      <c r="BO38" s="661"/>
      <c r="BP38" s="661"/>
      <c r="BQ38" s="661"/>
      <c r="BR38" s="661"/>
      <c r="BS38" s="661"/>
      <c r="BT38" s="661"/>
      <c r="BU38" s="662"/>
      <c r="BV38" s="645">
        <v>413</v>
      </c>
      <c r="BW38" s="646"/>
      <c r="BX38" s="646"/>
      <c r="BY38" s="646"/>
      <c r="BZ38" s="646"/>
      <c r="CA38" s="646"/>
      <c r="CB38" s="655"/>
      <c r="CD38" s="660" t="s">
        <v>339</v>
      </c>
      <c r="CE38" s="661"/>
      <c r="CF38" s="661"/>
      <c r="CG38" s="661"/>
      <c r="CH38" s="661"/>
      <c r="CI38" s="661"/>
      <c r="CJ38" s="661"/>
      <c r="CK38" s="661"/>
      <c r="CL38" s="661"/>
      <c r="CM38" s="661"/>
      <c r="CN38" s="661"/>
      <c r="CO38" s="661"/>
      <c r="CP38" s="661"/>
      <c r="CQ38" s="662"/>
      <c r="CR38" s="645">
        <v>337281</v>
      </c>
      <c r="CS38" s="646"/>
      <c r="CT38" s="646"/>
      <c r="CU38" s="646"/>
      <c r="CV38" s="646"/>
      <c r="CW38" s="646"/>
      <c r="CX38" s="646"/>
      <c r="CY38" s="647"/>
      <c r="CZ38" s="650">
        <v>7.8</v>
      </c>
      <c r="DA38" s="679"/>
      <c r="DB38" s="679"/>
      <c r="DC38" s="683"/>
      <c r="DD38" s="654">
        <v>313907</v>
      </c>
      <c r="DE38" s="646"/>
      <c r="DF38" s="646"/>
      <c r="DG38" s="646"/>
      <c r="DH38" s="646"/>
      <c r="DI38" s="646"/>
      <c r="DJ38" s="646"/>
      <c r="DK38" s="647"/>
      <c r="DL38" s="654">
        <v>226424</v>
      </c>
      <c r="DM38" s="646"/>
      <c r="DN38" s="646"/>
      <c r="DO38" s="646"/>
      <c r="DP38" s="646"/>
      <c r="DQ38" s="646"/>
      <c r="DR38" s="646"/>
      <c r="DS38" s="646"/>
      <c r="DT38" s="646"/>
      <c r="DU38" s="646"/>
      <c r="DV38" s="647"/>
      <c r="DW38" s="650">
        <v>10.3</v>
      </c>
      <c r="DX38" s="679"/>
      <c r="DY38" s="679"/>
      <c r="DZ38" s="679"/>
      <c r="EA38" s="679"/>
      <c r="EB38" s="679"/>
      <c r="EC38" s="680"/>
    </row>
    <row r="39" spans="2:133" ht="11.25" customHeight="1">
      <c r="B39" s="642" t="s">
        <v>340</v>
      </c>
      <c r="C39" s="643"/>
      <c r="D39" s="643"/>
      <c r="E39" s="643"/>
      <c r="F39" s="643"/>
      <c r="G39" s="643"/>
      <c r="H39" s="643"/>
      <c r="I39" s="643"/>
      <c r="J39" s="643"/>
      <c r="K39" s="643"/>
      <c r="L39" s="643"/>
      <c r="M39" s="643"/>
      <c r="N39" s="643"/>
      <c r="O39" s="643"/>
      <c r="P39" s="643"/>
      <c r="Q39" s="644"/>
      <c r="R39" s="645">
        <v>525300</v>
      </c>
      <c r="S39" s="646"/>
      <c r="T39" s="646"/>
      <c r="U39" s="646"/>
      <c r="V39" s="646"/>
      <c r="W39" s="646"/>
      <c r="X39" s="646"/>
      <c r="Y39" s="647"/>
      <c r="Z39" s="648">
        <v>11.7</v>
      </c>
      <c r="AA39" s="648"/>
      <c r="AB39" s="648"/>
      <c r="AC39" s="648"/>
      <c r="AD39" s="649" t="s">
        <v>234</v>
      </c>
      <c r="AE39" s="649"/>
      <c r="AF39" s="649"/>
      <c r="AG39" s="649"/>
      <c r="AH39" s="649"/>
      <c r="AI39" s="649"/>
      <c r="AJ39" s="649"/>
      <c r="AK39" s="649"/>
      <c r="AL39" s="650" t="s">
        <v>234</v>
      </c>
      <c r="AM39" s="651"/>
      <c r="AN39" s="651"/>
      <c r="AO39" s="652"/>
      <c r="AQ39" s="723" t="s">
        <v>341</v>
      </c>
      <c r="AR39" s="724"/>
      <c r="AS39" s="724"/>
      <c r="AT39" s="724"/>
      <c r="AU39" s="724"/>
      <c r="AV39" s="724"/>
      <c r="AW39" s="724"/>
      <c r="AX39" s="724"/>
      <c r="AY39" s="725"/>
      <c r="AZ39" s="645">
        <v>18616</v>
      </c>
      <c r="BA39" s="646"/>
      <c r="BB39" s="646"/>
      <c r="BC39" s="646"/>
      <c r="BD39" s="681"/>
      <c r="BE39" s="681"/>
      <c r="BF39" s="712"/>
      <c r="BG39" s="660" t="s">
        <v>342</v>
      </c>
      <c r="BH39" s="661"/>
      <c r="BI39" s="661"/>
      <c r="BJ39" s="661"/>
      <c r="BK39" s="661"/>
      <c r="BL39" s="661"/>
      <c r="BM39" s="661"/>
      <c r="BN39" s="661"/>
      <c r="BO39" s="661"/>
      <c r="BP39" s="661"/>
      <c r="BQ39" s="661"/>
      <c r="BR39" s="661"/>
      <c r="BS39" s="661"/>
      <c r="BT39" s="661"/>
      <c r="BU39" s="662"/>
      <c r="BV39" s="645">
        <v>722</v>
      </c>
      <c r="BW39" s="646"/>
      <c r="BX39" s="646"/>
      <c r="BY39" s="646"/>
      <c r="BZ39" s="646"/>
      <c r="CA39" s="646"/>
      <c r="CB39" s="655"/>
      <c r="CD39" s="660" t="s">
        <v>343</v>
      </c>
      <c r="CE39" s="661"/>
      <c r="CF39" s="661"/>
      <c r="CG39" s="661"/>
      <c r="CH39" s="661"/>
      <c r="CI39" s="661"/>
      <c r="CJ39" s="661"/>
      <c r="CK39" s="661"/>
      <c r="CL39" s="661"/>
      <c r="CM39" s="661"/>
      <c r="CN39" s="661"/>
      <c r="CO39" s="661"/>
      <c r="CP39" s="661"/>
      <c r="CQ39" s="662"/>
      <c r="CR39" s="645">
        <v>308776</v>
      </c>
      <c r="CS39" s="681"/>
      <c r="CT39" s="681"/>
      <c r="CU39" s="681"/>
      <c r="CV39" s="681"/>
      <c r="CW39" s="681"/>
      <c r="CX39" s="681"/>
      <c r="CY39" s="682"/>
      <c r="CZ39" s="650">
        <v>7.1</v>
      </c>
      <c r="DA39" s="679"/>
      <c r="DB39" s="679"/>
      <c r="DC39" s="683"/>
      <c r="DD39" s="654">
        <v>308150</v>
      </c>
      <c r="DE39" s="681"/>
      <c r="DF39" s="681"/>
      <c r="DG39" s="681"/>
      <c r="DH39" s="681"/>
      <c r="DI39" s="681"/>
      <c r="DJ39" s="681"/>
      <c r="DK39" s="682"/>
      <c r="DL39" s="654" t="s">
        <v>127</v>
      </c>
      <c r="DM39" s="681"/>
      <c r="DN39" s="681"/>
      <c r="DO39" s="681"/>
      <c r="DP39" s="681"/>
      <c r="DQ39" s="681"/>
      <c r="DR39" s="681"/>
      <c r="DS39" s="681"/>
      <c r="DT39" s="681"/>
      <c r="DU39" s="681"/>
      <c r="DV39" s="682"/>
      <c r="DW39" s="650" t="s">
        <v>127</v>
      </c>
      <c r="DX39" s="679"/>
      <c r="DY39" s="679"/>
      <c r="DZ39" s="679"/>
      <c r="EA39" s="679"/>
      <c r="EB39" s="679"/>
      <c r="EC39" s="680"/>
    </row>
    <row r="40" spans="2:133" ht="11.25" customHeight="1">
      <c r="B40" s="642" t="s">
        <v>344</v>
      </c>
      <c r="C40" s="643"/>
      <c r="D40" s="643"/>
      <c r="E40" s="643"/>
      <c r="F40" s="643"/>
      <c r="G40" s="643"/>
      <c r="H40" s="643"/>
      <c r="I40" s="643"/>
      <c r="J40" s="643"/>
      <c r="K40" s="643"/>
      <c r="L40" s="643"/>
      <c r="M40" s="643"/>
      <c r="N40" s="643"/>
      <c r="O40" s="643"/>
      <c r="P40" s="643"/>
      <c r="Q40" s="644"/>
      <c r="R40" s="645" t="s">
        <v>234</v>
      </c>
      <c r="S40" s="646"/>
      <c r="T40" s="646"/>
      <c r="U40" s="646"/>
      <c r="V40" s="646"/>
      <c r="W40" s="646"/>
      <c r="X40" s="646"/>
      <c r="Y40" s="647"/>
      <c r="Z40" s="648" t="s">
        <v>127</v>
      </c>
      <c r="AA40" s="648"/>
      <c r="AB40" s="648"/>
      <c r="AC40" s="648"/>
      <c r="AD40" s="649" t="s">
        <v>234</v>
      </c>
      <c r="AE40" s="649"/>
      <c r="AF40" s="649"/>
      <c r="AG40" s="649"/>
      <c r="AH40" s="649"/>
      <c r="AI40" s="649"/>
      <c r="AJ40" s="649"/>
      <c r="AK40" s="649"/>
      <c r="AL40" s="650" t="s">
        <v>127</v>
      </c>
      <c r="AM40" s="651"/>
      <c r="AN40" s="651"/>
      <c r="AO40" s="652"/>
      <c r="AQ40" s="723" t="s">
        <v>345</v>
      </c>
      <c r="AR40" s="724"/>
      <c r="AS40" s="724"/>
      <c r="AT40" s="724"/>
      <c r="AU40" s="724"/>
      <c r="AV40" s="724"/>
      <c r="AW40" s="724"/>
      <c r="AX40" s="724"/>
      <c r="AY40" s="725"/>
      <c r="AZ40" s="645" t="s">
        <v>127</v>
      </c>
      <c r="BA40" s="646"/>
      <c r="BB40" s="646"/>
      <c r="BC40" s="646"/>
      <c r="BD40" s="681"/>
      <c r="BE40" s="681"/>
      <c r="BF40" s="712"/>
      <c r="BG40" s="726" t="s">
        <v>346</v>
      </c>
      <c r="BH40" s="727"/>
      <c r="BI40" s="727"/>
      <c r="BJ40" s="727"/>
      <c r="BK40" s="727"/>
      <c r="BL40" s="236"/>
      <c r="BM40" s="661" t="s">
        <v>347</v>
      </c>
      <c r="BN40" s="661"/>
      <c r="BO40" s="661"/>
      <c r="BP40" s="661"/>
      <c r="BQ40" s="661"/>
      <c r="BR40" s="661"/>
      <c r="BS40" s="661"/>
      <c r="BT40" s="661"/>
      <c r="BU40" s="662"/>
      <c r="BV40" s="645">
        <v>141</v>
      </c>
      <c r="BW40" s="646"/>
      <c r="BX40" s="646"/>
      <c r="BY40" s="646"/>
      <c r="BZ40" s="646"/>
      <c r="CA40" s="646"/>
      <c r="CB40" s="655"/>
      <c r="CD40" s="660" t="s">
        <v>348</v>
      </c>
      <c r="CE40" s="661"/>
      <c r="CF40" s="661"/>
      <c r="CG40" s="661"/>
      <c r="CH40" s="661"/>
      <c r="CI40" s="661"/>
      <c r="CJ40" s="661"/>
      <c r="CK40" s="661"/>
      <c r="CL40" s="661"/>
      <c r="CM40" s="661"/>
      <c r="CN40" s="661"/>
      <c r="CO40" s="661"/>
      <c r="CP40" s="661"/>
      <c r="CQ40" s="662"/>
      <c r="CR40" s="645">
        <v>25000</v>
      </c>
      <c r="CS40" s="646"/>
      <c r="CT40" s="646"/>
      <c r="CU40" s="646"/>
      <c r="CV40" s="646"/>
      <c r="CW40" s="646"/>
      <c r="CX40" s="646"/>
      <c r="CY40" s="647"/>
      <c r="CZ40" s="650">
        <v>0.6</v>
      </c>
      <c r="DA40" s="679"/>
      <c r="DB40" s="679"/>
      <c r="DC40" s="683"/>
      <c r="DD40" s="654" t="s">
        <v>234</v>
      </c>
      <c r="DE40" s="646"/>
      <c r="DF40" s="646"/>
      <c r="DG40" s="646"/>
      <c r="DH40" s="646"/>
      <c r="DI40" s="646"/>
      <c r="DJ40" s="646"/>
      <c r="DK40" s="647"/>
      <c r="DL40" s="654" t="s">
        <v>234</v>
      </c>
      <c r="DM40" s="646"/>
      <c r="DN40" s="646"/>
      <c r="DO40" s="646"/>
      <c r="DP40" s="646"/>
      <c r="DQ40" s="646"/>
      <c r="DR40" s="646"/>
      <c r="DS40" s="646"/>
      <c r="DT40" s="646"/>
      <c r="DU40" s="646"/>
      <c r="DV40" s="647"/>
      <c r="DW40" s="650" t="s">
        <v>127</v>
      </c>
      <c r="DX40" s="679"/>
      <c r="DY40" s="679"/>
      <c r="DZ40" s="679"/>
      <c r="EA40" s="679"/>
      <c r="EB40" s="679"/>
      <c r="EC40" s="680"/>
    </row>
    <row r="41" spans="2:133" ht="11.25" customHeight="1">
      <c r="B41" s="642" t="s">
        <v>349</v>
      </c>
      <c r="C41" s="643"/>
      <c r="D41" s="643"/>
      <c r="E41" s="643"/>
      <c r="F41" s="643"/>
      <c r="G41" s="643"/>
      <c r="H41" s="643"/>
      <c r="I41" s="643"/>
      <c r="J41" s="643"/>
      <c r="K41" s="643"/>
      <c r="L41" s="643"/>
      <c r="M41" s="643"/>
      <c r="N41" s="643"/>
      <c r="O41" s="643"/>
      <c r="P41" s="643"/>
      <c r="Q41" s="644"/>
      <c r="R41" s="645">
        <v>59600</v>
      </c>
      <c r="S41" s="646"/>
      <c r="T41" s="646"/>
      <c r="U41" s="646"/>
      <c r="V41" s="646"/>
      <c r="W41" s="646"/>
      <c r="X41" s="646"/>
      <c r="Y41" s="647"/>
      <c r="Z41" s="648">
        <v>1.3</v>
      </c>
      <c r="AA41" s="648"/>
      <c r="AB41" s="648"/>
      <c r="AC41" s="648"/>
      <c r="AD41" s="649" t="s">
        <v>127</v>
      </c>
      <c r="AE41" s="649"/>
      <c r="AF41" s="649"/>
      <c r="AG41" s="649"/>
      <c r="AH41" s="649"/>
      <c r="AI41" s="649"/>
      <c r="AJ41" s="649"/>
      <c r="AK41" s="649"/>
      <c r="AL41" s="650" t="s">
        <v>234</v>
      </c>
      <c r="AM41" s="651"/>
      <c r="AN41" s="651"/>
      <c r="AO41" s="652"/>
      <c r="AQ41" s="723" t="s">
        <v>350</v>
      </c>
      <c r="AR41" s="724"/>
      <c r="AS41" s="724"/>
      <c r="AT41" s="724"/>
      <c r="AU41" s="724"/>
      <c r="AV41" s="724"/>
      <c r="AW41" s="724"/>
      <c r="AX41" s="724"/>
      <c r="AY41" s="725"/>
      <c r="AZ41" s="645">
        <v>28446</v>
      </c>
      <c r="BA41" s="646"/>
      <c r="BB41" s="646"/>
      <c r="BC41" s="646"/>
      <c r="BD41" s="681"/>
      <c r="BE41" s="681"/>
      <c r="BF41" s="712"/>
      <c r="BG41" s="726"/>
      <c r="BH41" s="727"/>
      <c r="BI41" s="727"/>
      <c r="BJ41" s="727"/>
      <c r="BK41" s="727"/>
      <c r="BL41" s="236"/>
      <c r="BM41" s="661" t="s">
        <v>351</v>
      </c>
      <c r="BN41" s="661"/>
      <c r="BO41" s="661"/>
      <c r="BP41" s="661"/>
      <c r="BQ41" s="661"/>
      <c r="BR41" s="661"/>
      <c r="BS41" s="661"/>
      <c r="BT41" s="661"/>
      <c r="BU41" s="662"/>
      <c r="BV41" s="645" t="s">
        <v>234</v>
      </c>
      <c r="BW41" s="646"/>
      <c r="BX41" s="646"/>
      <c r="BY41" s="646"/>
      <c r="BZ41" s="646"/>
      <c r="CA41" s="646"/>
      <c r="CB41" s="655"/>
      <c r="CD41" s="660" t="s">
        <v>352</v>
      </c>
      <c r="CE41" s="661"/>
      <c r="CF41" s="661"/>
      <c r="CG41" s="661"/>
      <c r="CH41" s="661"/>
      <c r="CI41" s="661"/>
      <c r="CJ41" s="661"/>
      <c r="CK41" s="661"/>
      <c r="CL41" s="661"/>
      <c r="CM41" s="661"/>
      <c r="CN41" s="661"/>
      <c r="CO41" s="661"/>
      <c r="CP41" s="661"/>
      <c r="CQ41" s="662"/>
      <c r="CR41" s="645" t="s">
        <v>127</v>
      </c>
      <c r="CS41" s="681"/>
      <c r="CT41" s="681"/>
      <c r="CU41" s="681"/>
      <c r="CV41" s="681"/>
      <c r="CW41" s="681"/>
      <c r="CX41" s="681"/>
      <c r="CY41" s="682"/>
      <c r="CZ41" s="650" t="s">
        <v>127</v>
      </c>
      <c r="DA41" s="679"/>
      <c r="DB41" s="679"/>
      <c r="DC41" s="683"/>
      <c r="DD41" s="654" t="s">
        <v>234</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c r="B42" s="695" t="s">
        <v>353</v>
      </c>
      <c r="C42" s="696"/>
      <c r="D42" s="696"/>
      <c r="E42" s="696"/>
      <c r="F42" s="696"/>
      <c r="G42" s="696"/>
      <c r="H42" s="696"/>
      <c r="I42" s="696"/>
      <c r="J42" s="696"/>
      <c r="K42" s="696"/>
      <c r="L42" s="696"/>
      <c r="M42" s="696"/>
      <c r="N42" s="696"/>
      <c r="O42" s="696"/>
      <c r="P42" s="696"/>
      <c r="Q42" s="697"/>
      <c r="R42" s="730">
        <v>4476905</v>
      </c>
      <c r="S42" s="731"/>
      <c r="T42" s="731"/>
      <c r="U42" s="731"/>
      <c r="V42" s="731"/>
      <c r="W42" s="731"/>
      <c r="X42" s="731"/>
      <c r="Y42" s="739"/>
      <c r="Z42" s="740">
        <v>100</v>
      </c>
      <c r="AA42" s="740"/>
      <c r="AB42" s="740"/>
      <c r="AC42" s="740"/>
      <c r="AD42" s="741">
        <v>2146994</v>
      </c>
      <c r="AE42" s="741"/>
      <c r="AF42" s="741"/>
      <c r="AG42" s="741"/>
      <c r="AH42" s="741"/>
      <c r="AI42" s="741"/>
      <c r="AJ42" s="741"/>
      <c r="AK42" s="741"/>
      <c r="AL42" s="742">
        <v>100</v>
      </c>
      <c r="AM42" s="717"/>
      <c r="AN42" s="717"/>
      <c r="AO42" s="743"/>
      <c r="AQ42" s="744" t="s">
        <v>354</v>
      </c>
      <c r="AR42" s="745"/>
      <c r="AS42" s="745"/>
      <c r="AT42" s="745"/>
      <c r="AU42" s="745"/>
      <c r="AV42" s="745"/>
      <c r="AW42" s="745"/>
      <c r="AX42" s="745"/>
      <c r="AY42" s="746"/>
      <c r="AZ42" s="730">
        <v>115819</v>
      </c>
      <c r="BA42" s="731"/>
      <c r="BB42" s="731"/>
      <c r="BC42" s="731"/>
      <c r="BD42" s="716"/>
      <c r="BE42" s="716"/>
      <c r="BF42" s="718"/>
      <c r="BG42" s="728"/>
      <c r="BH42" s="729"/>
      <c r="BI42" s="729"/>
      <c r="BJ42" s="729"/>
      <c r="BK42" s="729"/>
      <c r="BL42" s="237"/>
      <c r="BM42" s="671" t="s">
        <v>355</v>
      </c>
      <c r="BN42" s="671"/>
      <c r="BO42" s="671"/>
      <c r="BP42" s="671"/>
      <c r="BQ42" s="671"/>
      <c r="BR42" s="671"/>
      <c r="BS42" s="671"/>
      <c r="BT42" s="671"/>
      <c r="BU42" s="672"/>
      <c r="BV42" s="730">
        <v>372</v>
      </c>
      <c r="BW42" s="731"/>
      <c r="BX42" s="731"/>
      <c r="BY42" s="731"/>
      <c r="BZ42" s="731"/>
      <c r="CA42" s="731"/>
      <c r="CB42" s="738"/>
      <c r="CD42" s="642" t="s">
        <v>356</v>
      </c>
      <c r="CE42" s="643"/>
      <c r="CF42" s="643"/>
      <c r="CG42" s="643"/>
      <c r="CH42" s="643"/>
      <c r="CI42" s="643"/>
      <c r="CJ42" s="643"/>
      <c r="CK42" s="643"/>
      <c r="CL42" s="643"/>
      <c r="CM42" s="643"/>
      <c r="CN42" s="643"/>
      <c r="CO42" s="643"/>
      <c r="CP42" s="643"/>
      <c r="CQ42" s="644"/>
      <c r="CR42" s="645">
        <v>1125556</v>
      </c>
      <c r="CS42" s="646"/>
      <c r="CT42" s="646"/>
      <c r="CU42" s="646"/>
      <c r="CV42" s="646"/>
      <c r="CW42" s="646"/>
      <c r="CX42" s="646"/>
      <c r="CY42" s="647"/>
      <c r="CZ42" s="650">
        <v>26</v>
      </c>
      <c r="DA42" s="651"/>
      <c r="DB42" s="651"/>
      <c r="DC42" s="663"/>
      <c r="DD42" s="654">
        <v>184054</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c r="BV43" s="238"/>
      <c r="BW43" s="238"/>
      <c r="BX43" s="238"/>
      <c r="BY43" s="238"/>
      <c r="BZ43" s="238"/>
      <c r="CA43" s="238"/>
      <c r="CB43" s="238"/>
      <c r="CD43" s="642" t="s">
        <v>357</v>
      </c>
      <c r="CE43" s="643"/>
      <c r="CF43" s="643"/>
      <c r="CG43" s="643"/>
      <c r="CH43" s="643"/>
      <c r="CI43" s="643"/>
      <c r="CJ43" s="643"/>
      <c r="CK43" s="643"/>
      <c r="CL43" s="643"/>
      <c r="CM43" s="643"/>
      <c r="CN43" s="643"/>
      <c r="CO43" s="643"/>
      <c r="CP43" s="643"/>
      <c r="CQ43" s="644"/>
      <c r="CR43" s="645">
        <v>30662</v>
      </c>
      <c r="CS43" s="681"/>
      <c r="CT43" s="681"/>
      <c r="CU43" s="681"/>
      <c r="CV43" s="681"/>
      <c r="CW43" s="681"/>
      <c r="CX43" s="681"/>
      <c r="CY43" s="682"/>
      <c r="CZ43" s="650">
        <v>0.7</v>
      </c>
      <c r="DA43" s="679"/>
      <c r="DB43" s="679"/>
      <c r="DC43" s="683"/>
      <c r="DD43" s="654">
        <v>30662</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c r="CD44" s="757" t="s">
        <v>305</v>
      </c>
      <c r="CE44" s="758"/>
      <c r="CF44" s="642" t="s">
        <v>358</v>
      </c>
      <c r="CG44" s="643"/>
      <c r="CH44" s="643"/>
      <c r="CI44" s="643"/>
      <c r="CJ44" s="643"/>
      <c r="CK44" s="643"/>
      <c r="CL44" s="643"/>
      <c r="CM44" s="643"/>
      <c r="CN44" s="643"/>
      <c r="CO44" s="643"/>
      <c r="CP44" s="643"/>
      <c r="CQ44" s="644"/>
      <c r="CR44" s="645">
        <v>661298</v>
      </c>
      <c r="CS44" s="646"/>
      <c r="CT44" s="646"/>
      <c r="CU44" s="646"/>
      <c r="CV44" s="646"/>
      <c r="CW44" s="646"/>
      <c r="CX44" s="646"/>
      <c r="CY44" s="647"/>
      <c r="CZ44" s="650">
        <v>15.2</v>
      </c>
      <c r="DA44" s="651"/>
      <c r="DB44" s="651"/>
      <c r="DC44" s="663"/>
      <c r="DD44" s="654">
        <v>132737</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c r="CD45" s="759"/>
      <c r="CE45" s="760"/>
      <c r="CF45" s="642" t="s">
        <v>359</v>
      </c>
      <c r="CG45" s="643"/>
      <c r="CH45" s="643"/>
      <c r="CI45" s="643"/>
      <c r="CJ45" s="643"/>
      <c r="CK45" s="643"/>
      <c r="CL45" s="643"/>
      <c r="CM45" s="643"/>
      <c r="CN45" s="643"/>
      <c r="CO45" s="643"/>
      <c r="CP45" s="643"/>
      <c r="CQ45" s="644"/>
      <c r="CR45" s="645">
        <v>207373</v>
      </c>
      <c r="CS45" s="681"/>
      <c r="CT45" s="681"/>
      <c r="CU45" s="681"/>
      <c r="CV45" s="681"/>
      <c r="CW45" s="681"/>
      <c r="CX45" s="681"/>
      <c r="CY45" s="682"/>
      <c r="CZ45" s="650">
        <v>4.8</v>
      </c>
      <c r="DA45" s="679"/>
      <c r="DB45" s="679"/>
      <c r="DC45" s="683"/>
      <c r="DD45" s="654">
        <v>8220</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361</v>
      </c>
      <c r="CG46" s="643"/>
      <c r="CH46" s="643"/>
      <c r="CI46" s="643"/>
      <c r="CJ46" s="643"/>
      <c r="CK46" s="643"/>
      <c r="CL46" s="643"/>
      <c r="CM46" s="643"/>
      <c r="CN46" s="643"/>
      <c r="CO46" s="643"/>
      <c r="CP46" s="643"/>
      <c r="CQ46" s="644"/>
      <c r="CR46" s="645">
        <v>430292</v>
      </c>
      <c r="CS46" s="646"/>
      <c r="CT46" s="646"/>
      <c r="CU46" s="646"/>
      <c r="CV46" s="646"/>
      <c r="CW46" s="646"/>
      <c r="CX46" s="646"/>
      <c r="CY46" s="647"/>
      <c r="CZ46" s="650">
        <v>9.9</v>
      </c>
      <c r="DA46" s="651"/>
      <c r="DB46" s="651"/>
      <c r="DC46" s="663"/>
      <c r="DD46" s="654">
        <v>119384</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363</v>
      </c>
      <c r="CG47" s="643"/>
      <c r="CH47" s="643"/>
      <c r="CI47" s="643"/>
      <c r="CJ47" s="643"/>
      <c r="CK47" s="643"/>
      <c r="CL47" s="643"/>
      <c r="CM47" s="643"/>
      <c r="CN47" s="643"/>
      <c r="CO47" s="643"/>
      <c r="CP47" s="643"/>
      <c r="CQ47" s="644"/>
      <c r="CR47" s="645">
        <v>464258</v>
      </c>
      <c r="CS47" s="681"/>
      <c r="CT47" s="681"/>
      <c r="CU47" s="681"/>
      <c r="CV47" s="681"/>
      <c r="CW47" s="681"/>
      <c r="CX47" s="681"/>
      <c r="CY47" s="682"/>
      <c r="CZ47" s="650">
        <v>10.7</v>
      </c>
      <c r="DA47" s="679"/>
      <c r="DB47" s="679"/>
      <c r="DC47" s="683"/>
      <c r="DD47" s="654">
        <v>51317</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c r="B48" s="241" t="s">
        <v>364</v>
      </c>
      <c r="CD48" s="761"/>
      <c r="CE48" s="762"/>
      <c r="CF48" s="642" t="s">
        <v>365</v>
      </c>
      <c r="CG48" s="643"/>
      <c r="CH48" s="643"/>
      <c r="CI48" s="643"/>
      <c r="CJ48" s="643"/>
      <c r="CK48" s="643"/>
      <c r="CL48" s="643"/>
      <c r="CM48" s="643"/>
      <c r="CN48" s="643"/>
      <c r="CO48" s="643"/>
      <c r="CP48" s="643"/>
      <c r="CQ48" s="644"/>
      <c r="CR48" s="645" t="s">
        <v>234</v>
      </c>
      <c r="CS48" s="646"/>
      <c r="CT48" s="646"/>
      <c r="CU48" s="646"/>
      <c r="CV48" s="646"/>
      <c r="CW48" s="646"/>
      <c r="CX48" s="646"/>
      <c r="CY48" s="647"/>
      <c r="CZ48" s="650" t="s">
        <v>234</v>
      </c>
      <c r="DA48" s="651"/>
      <c r="DB48" s="651"/>
      <c r="DC48" s="663"/>
      <c r="DD48" s="654" t="s">
        <v>127</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c r="CD49" s="695" t="s">
        <v>366</v>
      </c>
      <c r="CE49" s="696"/>
      <c r="CF49" s="696"/>
      <c r="CG49" s="696"/>
      <c r="CH49" s="696"/>
      <c r="CI49" s="696"/>
      <c r="CJ49" s="696"/>
      <c r="CK49" s="696"/>
      <c r="CL49" s="696"/>
      <c r="CM49" s="696"/>
      <c r="CN49" s="696"/>
      <c r="CO49" s="696"/>
      <c r="CP49" s="696"/>
      <c r="CQ49" s="697"/>
      <c r="CR49" s="730">
        <v>4336735</v>
      </c>
      <c r="CS49" s="716"/>
      <c r="CT49" s="716"/>
      <c r="CU49" s="716"/>
      <c r="CV49" s="716"/>
      <c r="CW49" s="716"/>
      <c r="CX49" s="716"/>
      <c r="CY49" s="747"/>
      <c r="CZ49" s="742">
        <v>100</v>
      </c>
      <c r="DA49" s="748"/>
      <c r="DB49" s="748"/>
      <c r="DC49" s="749"/>
      <c r="DD49" s="750">
        <v>2672638</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pZ0yrUYFI0SxMoUKnToM3I+WIyPkth6kf18HhkEurc/0ilrFhnw03sh/x7LyPlYmVPrXZ4HGOAFnG66qppplyg==" saltValue="8X/jXXApbGfhEsPjBR8XY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showGridLines="0" zoomScale="85" zoomScaleNormal="85"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368</v>
      </c>
      <c r="DK2" s="793"/>
      <c r="DL2" s="793"/>
      <c r="DM2" s="793"/>
      <c r="DN2" s="793"/>
      <c r="DO2" s="794"/>
      <c r="DP2" s="250"/>
      <c r="DQ2" s="792" t="s">
        <v>369</v>
      </c>
      <c r="DR2" s="793"/>
      <c r="DS2" s="793"/>
      <c r="DT2" s="793"/>
      <c r="DU2" s="793"/>
      <c r="DV2" s="793"/>
      <c r="DW2" s="793"/>
      <c r="DX2" s="793"/>
      <c r="DY2" s="793"/>
      <c r="DZ2" s="794"/>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795" t="s">
        <v>370</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786" t="s">
        <v>372</v>
      </c>
      <c r="B5" s="787"/>
      <c r="C5" s="787"/>
      <c r="D5" s="787"/>
      <c r="E5" s="787"/>
      <c r="F5" s="787"/>
      <c r="G5" s="787"/>
      <c r="H5" s="787"/>
      <c r="I5" s="787"/>
      <c r="J5" s="787"/>
      <c r="K5" s="787"/>
      <c r="L5" s="787"/>
      <c r="M5" s="787"/>
      <c r="N5" s="787"/>
      <c r="O5" s="787"/>
      <c r="P5" s="788"/>
      <c r="Q5" s="763" t="s">
        <v>373</v>
      </c>
      <c r="R5" s="764"/>
      <c r="S5" s="764"/>
      <c r="T5" s="764"/>
      <c r="U5" s="765"/>
      <c r="V5" s="763" t="s">
        <v>374</v>
      </c>
      <c r="W5" s="764"/>
      <c r="X5" s="764"/>
      <c r="Y5" s="764"/>
      <c r="Z5" s="765"/>
      <c r="AA5" s="763" t="s">
        <v>375</v>
      </c>
      <c r="AB5" s="764"/>
      <c r="AC5" s="764"/>
      <c r="AD5" s="764"/>
      <c r="AE5" s="764"/>
      <c r="AF5" s="796" t="s">
        <v>376</v>
      </c>
      <c r="AG5" s="764"/>
      <c r="AH5" s="764"/>
      <c r="AI5" s="764"/>
      <c r="AJ5" s="775"/>
      <c r="AK5" s="764" t="s">
        <v>377</v>
      </c>
      <c r="AL5" s="764"/>
      <c r="AM5" s="764"/>
      <c r="AN5" s="764"/>
      <c r="AO5" s="765"/>
      <c r="AP5" s="763" t="s">
        <v>378</v>
      </c>
      <c r="AQ5" s="764"/>
      <c r="AR5" s="764"/>
      <c r="AS5" s="764"/>
      <c r="AT5" s="765"/>
      <c r="AU5" s="763" t="s">
        <v>379</v>
      </c>
      <c r="AV5" s="764"/>
      <c r="AW5" s="764"/>
      <c r="AX5" s="764"/>
      <c r="AY5" s="775"/>
      <c r="AZ5" s="257"/>
      <c r="BA5" s="257"/>
      <c r="BB5" s="257"/>
      <c r="BC5" s="257"/>
      <c r="BD5" s="257"/>
      <c r="BE5" s="258"/>
      <c r="BF5" s="258"/>
      <c r="BG5" s="258"/>
      <c r="BH5" s="258"/>
      <c r="BI5" s="258"/>
      <c r="BJ5" s="258"/>
      <c r="BK5" s="258"/>
      <c r="BL5" s="258"/>
      <c r="BM5" s="258"/>
      <c r="BN5" s="258"/>
      <c r="BO5" s="258"/>
      <c r="BP5" s="258"/>
      <c r="BQ5" s="786" t="s">
        <v>380</v>
      </c>
      <c r="BR5" s="787"/>
      <c r="BS5" s="787"/>
      <c r="BT5" s="787"/>
      <c r="BU5" s="787"/>
      <c r="BV5" s="787"/>
      <c r="BW5" s="787"/>
      <c r="BX5" s="787"/>
      <c r="BY5" s="787"/>
      <c r="BZ5" s="787"/>
      <c r="CA5" s="787"/>
      <c r="CB5" s="787"/>
      <c r="CC5" s="787"/>
      <c r="CD5" s="787"/>
      <c r="CE5" s="787"/>
      <c r="CF5" s="787"/>
      <c r="CG5" s="788"/>
      <c r="CH5" s="763" t="s">
        <v>381</v>
      </c>
      <c r="CI5" s="764"/>
      <c r="CJ5" s="764"/>
      <c r="CK5" s="764"/>
      <c r="CL5" s="765"/>
      <c r="CM5" s="763" t="s">
        <v>382</v>
      </c>
      <c r="CN5" s="764"/>
      <c r="CO5" s="764"/>
      <c r="CP5" s="764"/>
      <c r="CQ5" s="765"/>
      <c r="CR5" s="763" t="s">
        <v>383</v>
      </c>
      <c r="CS5" s="764"/>
      <c r="CT5" s="764"/>
      <c r="CU5" s="764"/>
      <c r="CV5" s="765"/>
      <c r="CW5" s="763" t="s">
        <v>384</v>
      </c>
      <c r="CX5" s="764"/>
      <c r="CY5" s="764"/>
      <c r="CZ5" s="764"/>
      <c r="DA5" s="765"/>
      <c r="DB5" s="763" t="s">
        <v>385</v>
      </c>
      <c r="DC5" s="764"/>
      <c r="DD5" s="764"/>
      <c r="DE5" s="764"/>
      <c r="DF5" s="765"/>
      <c r="DG5" s="769" t="s">
        <v>386</v>
      </c>
      <c r="DH5" s="770"/>
      <c r="DI5" s="770"/>
      <c r="DJ5" s="770"/>
      <c r="DK5" s="771"/>
      <c r="DL5" s="769" t="s">
        <v>387</v>
      </c>
      <c r="DM5" s="770"/>
      <c r="DN5" s="770"/>
      <c r="DO5" s="770"/>
      <c r="DP5" s="771"/>
      <c r="DQ5" s="763" t="s">
        <v>388</v>
      </c>
      <c r="DR5" s="764"/>
      <c r="DS5" s="764"/>
      <c r="DT5" s="764"/>
      <c r="DU5" s="765"/>
      <c r="DV5" s="763" t="s">
        <v>379</v>
      </c>
      <c r="DW5" s="764"/>
      <c r="DX5" s="764"/>
      <c r="DY5" s="764"/>
      <c r="DZ5" s="775"/>
      <c r="EA5" s="255"/>
    </row>
    <row r="6" spans="1:131" s="256" customFormat="1" ht="26.25" customHeight="1" thickBot="1">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c r="A7" s="259">
        <v>1</v>
      </c>
      <c r="B7" s="777" t="s">
        <v>389</v>
      </c>
      <c r="C7" s="778"/>
      <c r="D7" s="778"/>
      <c r="E7" s="778"/>
      <c r="F7" s="778"/>
      <c r="G7" s="778"/>
      <c r="H7" s="778"/>
      <c r="I7" s="778"/>
      <c r="J7" s="778"/>
      <c r="K7" s="778"/>
      <c r="L7" s="778"/>
      <c r="M7" s="778"/>
      <c r="N7" s="778"/>
      <c r="O7" s="778"/>
      <c r="P7" s="779"/>
      <c r="Q7" s="780">
        <v>4303</v>
      </c>
      <c r="R7" s="781"/>
      <c r="S7" s="781"/>
      <c r="T7" s="781"/>
      <c r="U7" s="781"/>
      <c r="V7" s="781">
        <v>4166</v>
      </c>
      <c r="W7" s="781"/>
      <c r="X7" s="781"/>
      <c r="Y7" s="781"/>
      <c r="Z7" s="781"/>
      <c r="AA7" s="781">
        <v>137</v>
      </c>
      <c r="AB7" s="781"/>
      <c r="AC7" s="781"/>
      <c r="AD7" s="781"/>
      <c r="AE7" s="782"/>
      <c r="AF7" s="783">
        <v>97</v>
      </c>
      <c r="AG7" s="784"/>
      <c r="AH7" s="784"/>
      <c r="AI7" s="784"/>
      <c r="AJ7" s="785"/>
      <c r="AK7" s="820">
        <v>193</v>
      </c>
      <c r="AL7" s="821"/>
      <c r="AM7" s="821"/>
      <c r="AN7" s="821"/>
      <c r="AO7" s="821"/>
      <c r="AP7" s="821">
        <v>4548</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592</v>
      </c>
      <c r="BT7" s="825"/>
      <c r="BU7" s="825"/>
      <c r="BV7" s="825"/>
      <c r="BW7" s="825"/>
      <c r="BX7" s="825"/>
      <c r="BY7" s="825"/>
      <c r="BZ7" s="825"/>
      <c r="CA7" s="825"/>
      <c r="CB7" s="825"/>
      <c r="CC7" s="825"/>
      <c r="CD7" s="825"/>
      <c r="CE7" s="825"/>
      <c r="CF7" s="825"/>
      <c r="CG7" s="826"/>
      <c r="CH7" s="817">
        <v>-1</v>
      </c>
      <c r="CI7" s="818"/>
      <c r="CJ7" s="818"/>
      <c r="CK7" s="818"/>
      <c r="CL7" s="819"/>
      <c r="CM7" s="817">
        <v>7</v>
      </c>
      <c r="CN7" s="818"/>
      <c r="CO7" s="818"/>
      <c r="CP7" s="818"/>
      <c r="CQ7" s="819"/>
      <c r="CR7" s="817">
        <v>13</v>
      </c>
      <c r="CS7" s="818"/>
      <c r="CT7" s="818"/>
      <c r="CU7" s="818"/>
      <c r="CV7" s="819"/>
      <c r="CW7" s="817" t="s">
        <v>600</v>
      </c>
      <c r="CX7" s="818"/>
      <c r="CY7" s="818"/>
      <c r="CZ7" s="818"/>
      <c r="DA7" s="819"/>
      <c r="DB7" s="817" t="s">
        <v>600</v>
      </c>
      <c r="DC7" s="818"/>
      <c r="DD7" s="818"/>
      <c r="DE7" s="818"/>
      <c r="DF7" s="819"/>
      <c r="DG7" s="817" t="s">
        <v>600</v>
      </c>
      <c r="DH7" s="818"/>
      <c r="DI7" s="818"/>
      <c r="DJ7" s="818"/>
      <c r="DK7" s="819"/>
      <c r="DL7" s="817" t="s">
        <v>600</v>
      </c>
      <c r="DM7" s="818"/>
      <c r="DN7" s="818"/>
      <c r="DO7" s="818"/>
      <c r="DP7" s="819"/>
      <c r="DQ7" s="817" t="s">
        <v>600</v>
      </c>
      <c r="DR7" s="818"/>
      <c r="DS7" s="818"/>
      <c r="DT7" s="818"/>
      <c r="DU7" s="819"/>
      <c r="DV7" s="798"/>
      <c r="DW7" s="799"/>
      <c r="DX7" s="799"/>
      <c r="DY7" s="799"/>
      <c r="DZ7" s="800"/>
      <c r="EA7" s="255"/>
    </row>
    <row r="8" spans="1:131" s="256" customFormat="1" ht="26.25" customHeight="1">
      <c r="A8" s="262">
        <v>2</v>
      </c>
      <c r="B8" s="801" t="s">
        <v>390</v>
      </c>
      <c r="C8" s="802"/>
      <c r="D8" s="802"/>
      <c r="E8" s="802"/>
      <c r="F8" s="802"/>
      <c r="G8" s="802"/>
      <c r="H8" s="802"/>
      <c r="I8" s="802"/>
      <c r="J8" s="802"/>
      <c r="K8" s="802"/>
      <c r="L8" s="802"/>
      <c r="M8" s="802"/>
      <c r="N8" s="802"/>
      <c r="O8" s="802"/>
      <c r="P8" s="803"/>
      <c r="Q8" s="804">
        <v>230</v>
      </c>
      <c r="R8" s="805"/>
      <c r="S8" s="805"/>
      <c r="T8" s="805"/>
      <c r="U8" s="805"/>
      <c r="V8" s="805">
        <v>227</v>
      </c>
      <c r="W8" s="805"/>
      <c r="X8" s="805"/>
      <c r="Y8" s="805"/>
      <c r="Z8" s="805"/>
      <c r="AA8" s="805">
        <v>3</v>
      </c>
      <c r="AB8" s="805"/>
      <c r="AC8" s="805"/>
      <c r="AD8" s="805"/>
      <c r="AE8" s="806"/>
      <c r="AF8" s="807">
        <v>3</v>
      </c>
      <c r="AG8" s="808"/>
      <c r="AH8" s="808"/>
      <c r="AI8" s="808"/>
      <c r="AJ8" s="809"/>
      <c r="AK8" s="810">
        <v>57</v>
      </c>
      <c r="AL8" s="811"/>
      <c r="AM8" s="811"/>
      <c r="AN8" s="811"/>
      <c r="AO8" s="811"/>
      <c r="AP8" s="811">
        <v>71</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593</v>
      </c>
      <c r="BT8" s="815"/>
      <c r="BU8" s="815"/>
      <c r="BV8" s="815"/>
      <c r="BW8" s="815"/>
      <c r="BX8" s="815"/>
      <c r="BY8" s="815"/>
      <c r="BZ8" s="815"/>
      <c r="CA8" s="815"/>
      <c r="CB8" s="815"/>
      <c r="CC8" s="815"/>
      <c r="CD8" s="815"/>
      <c r="CE8" s="815"/>
      <c r="CF8" s="815"/>
      <c r="CG8" s="816"/>
      <c r="CH8" s="827">
        <v>-1</v>
      </c>
      <c r="CI8" s="828"/>
      <c r="CJ8" s="828"/>
      <c r="CK8" s="828"/>
      <c r="CL8" s="829"/>
      <c r="CM8" s="827">
        <v>81</v>
      </c>
      <c r="CN8" s="828"/>
      <c r="CO8" s="828"/>
      <c r="CP8" s="828"/>
      <c r="CQ8" s="829"/>
      <c r="CR8" s="827">
        <v>39</v>
      </c>
      <c r="CS8" s="828"/>
      <c r="CT8" s="828"/>
      <c r="CU8" s="828"/>
      <c r="CV8" s="829"/>
      <c r="CW8" s="827" t="s">
        <v>600</v>
      </c>
      <c r="CX8" s="828"/>
      <c r="CY8" s="828"/>
      <c r="CZ8" s="828"/>
      <c r="DA8" s="829"/>
      <c r="DB8" s="827">
        <v>25</v>
      </c>
      <c r="DC8" s="828"/>
      <c r="DD8" s="828"/>
      <c r="DE8" s="828"/>
      <c r="DF8" s="829"/>
      <c r="DG8" s="827" t="s">
        <v>600</v>
      </c>
      <c r="DH8" s="828"/>
      <c r="DI8" s="828"/>
      <c r="DJ8" s="828"/>
      <c r="DK8" s="829"/>
      <c r="DL8" s="827" t="s">
        <v>600</v>
      </c>
      <c r="DM8" s="828"/>
      <c r="DN8" s="828"/>
      <c r="DO8" s="828"/>
      <c r="DP8" s="829"/>
      <c r="DQ8" s="827" t="s">
        <v>600</v>
      </c>
      <c r="DR8" s="828"/>
      <c r="DS8" s="828"/>
      <c r="DT8" s="828"/>
      <c r="DU8" s="829"/>
      <c r="DV8" s="830"/>
      <c r="DW8" s="831"/>
      <c r="DX8" s="831"/>
      <c r="DY8" s="831"/>
      <c r="DZ8" s="832"/>
      <c r="EA8" s="255"/>
    </row>
    <row r="9" spans="1:131" s="256" customFormat="1" ht="26.25" customHeight="1">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391</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c r="A23" s="265" t="s">
        <v>392</v>
      </c>
      <c r="B23" s="836" t="s">
        <v>393</v>
      </c>
      <c r="C23" s="837"/>
      <c r="D23" s="837"/>
      <c r="E23" s="837"/>
      <c r="F23" s="837"/>
      <c r="G23" s="837"/>
      <c r="H23" s="837"/>
      <c r="I23" s="837"/>
      <c r="J23" s="837"/>
      <c r="K23" s="837"/>
      <c r="L23" s="837"/>
      <c r="M23" s="837"/>
      <c r="N23" s="837"/>
      <c r="O23" s="837"/>
      <c r="P23" s="838"/>
      <c r="Q23" s="839">
        <v>4477</v>
      </c>
      <c r="R23" s="840"/>
      <c r="S23" s="840"/>
      <c r="T23" s="840"/>
      <c r="U23" s="840"/>
      <c r="V23" s="840">
        <v>4337</v>
      </c>
      <c r="W23" s="840"/>
      <c r="X23" s="840"/>
      <c r="Y23" s="840"/>
      <c r="Z23" s="840"/>
      <c r="AA23" s="840">
        <v>140</v>
      </c>
      <c r="AB23" s="840"/>
      <c r="AC23" s="840"/>
      <c r="AD23" s="840"/>
      <c r="AE23" s="841"/>
      <c r="AF23" s="842">
        <v>100</v>
      </c>
      <c r="AG23" s="840"/>
      <c r="AH23" s="840"/>
      <c r="AI23" s="840"/>
      <c r="AJ23" s="843"/>
      <c r="AK23" s="844"/>
      <c r="AL23" s="845"/>
      <c r="AM23" s="845"/>
      <c r="AN23" s="845"/>
      <c r="AO23" s="845"/>
      <c r="AP23" s="840">
        <v>4619</v>
      </c>
      <c r="AQ23" s="840"/>
      <c r="AR23" s="840"/>
      <c r="AS23" s="840"/>
      <c r="AT23" s="840"/>
      <c r="AU23" s="846"/>
      <c r="AV23" s="846"/>
      <c r="AW23" s="846"/>
      <c r="AX23" s="846"/>
      <c r="AY23" s="847"/>
      <c r="AZ23" s="855" t="s">
        <v>394</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c r="A24" s="854" t="s">
        <v>395</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c r="A25" s="795" t="s">
        <v>396</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c r="A26" s="786" t="s">
        <v>372</v>
      </c>
      <c r="B26" s="787"/>
      <c r="C26" s="787"/>
      <c r="D26" s="787"/>
      <c r="E26" s="787"/>
      <c r="F26" s="787"/>
      <c r="G26" s="787"/>
      <c r="H26" s="787"/>
      <c r="I26" s="787"/>
      <c r="J26" s="787"/>
      <c r="K26" s="787"/>
      <c r="L26" s="787"/>
      <c r="M26" s="787"/>
      <c r="N26" s="787"/>
      <c r="O26" s="787"/>
      <c r="P26" s="788"/>
      <c r="Q26" s="763" t="s">
        <v>397</v>
      </c>
      <c r="R26" s="764"/>
      <c r="S26" s="764"/>
      <c r="T26" s="764"/>
      <c r="U26" s="765"/>
      <c r="V26" s="763" t="s">
        <v>398</v>
      </c>
      <c r="W26" s="764"/>
      <c r="X26" s="764"/>
      <c r="Y26" s="764"/>
      <c r="Z26" s="765"/>
      <c r="AA26" s="763" t="s">
        <v>399</v>
      </c>
      <c r="AB26" s="764"/>
      <c r="AC26" s="764"/>
      <c r="AD26" s="764"/>
      <c r="AE26" s="764"/>
      <c r="AF26" s="858" t="s">
        <v>400</v>
      </c>
      <c r="AG26" s="859"/>
      <c r="AH26" s="859"/>
      <c r="AI26" s="859"/>
      <c r="AJ26" s="860"/>
      <c r="AK26" s="764" t="s">
        <v>401</v>
      </c>
      <c r="AL26" s="764"/>
      <c r="AM26" s="764"/>
      <c r="AN26" s="764"/>
      <c r="AO26" s="765"/>
      <c r="AP26" s="763" t="s">
        <v>402</v>
      </c>
      <c r="AQ26" s="764"/>
      <c r="AR26" s="764"/>
      <c r="AS26" s="764"/>
      <c r="AT26" s="765"/>
      <c r="AU26" s="763" t="s">
        <v>403</v>
      </c>
      <c r="AV26" s="764"/>
      <c r="AW26" s="764"/>
      <c r="AX26" s="764"/>
      <c r="AY26" s="765"/>
      <c r="AZ26" s="763" t="s">
        <v>404</v>
      </c>
      <c r="BA26" s="764"/>
      <c r="BB26" s="764"/>
      <c r="BC26" s="764"/>
      <c r="BD26" s="765"/>
      <c r="BE26" s="763" t="s">
        <v>379</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c r="A28" s="267">
        <v>1</v>
      </c>
      <c r="B28" s="777" t="s">
        <v>405</v>
      </c>
      <c r="C28" s="778"/>
      <c r="D28" s="778"/>
      <c r="E28" s="778"/>
      <c r="F28" s="778"/>
      <c r="G28" s="778"/>
      <c r="H28" s="778"/>
      <c r="I28" s="778"/>
      <c r="J28" s="778"/>
      <c r="K28" s="778"/>
      <c r="L28" s="778"/>
      <c r="M28" s="778"/>
      <c r="N28" s="778"/>
      <c r="O28" s="778"/>
      <c r="P28" s="779"/>
      <c r="Q28" s="868">
        <v>436</v>
      </c>
      <c r="R28" s="869"/>
      <c r="S28" s="869"/>
      <c r="T28" s="869"/>
      <c r="U28" s="869"/>
      <c r="V28" s="869">
        <v>421</v>
      </c>
      <c r="W28" s="869"/>
      <c r="X28" s="869"/>
      <c r="Y28" s="869"/>
      <c r="Z28" s="869"/>
      <c r="AA28" s="869">
        <v>15</v>
      </c>
      <c r="AB28" s="869"/>
      <c r="AC28" s="869"/>
      <c r="AD28" s="869"/>
      <c r="AE28" s="870"/>
      <c r="AF28" s="871">
        <v>15</v>
      </c>
      <c r="AG28" s="869"/>
      <c r="AH28" s="869"/>
      <c r="AI28" s="869"/>
      <c r="AJ28" s="872"/>
      <c r="AK28" s="873">
        <v>24</v>
      </c>
      <c r="AL28" s="864"/>
      <c r="AM28" s="864"/>
      <c r="AN28" s="864"/>
      <c r="AO28" s="864"/>
      <c r="AP28" s="864" t="s">
        <v>599</v>
      </c>
      <c r="AQ28" s="864"/>
      <c r="AR28" s="864"/>
      <c r="AS28" s="864"/>
      <c r="AT28" s="864"/>
      <c r="AU28" s="864" t="s">
        <v>599</v>
      </c>
      <c r="AV28" s="864"/>
      <c r="AW28" s="864"/>
      <c r="AX28" s="864"/>
      <c r="AY28" s="864"/>
      <c r="AZ28" s="865" t="s">
        <v>599</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c r="A29" s="267">
        <v>2</v>
      </c>
      <c r="B29" s="801" t="s">
        <v>406</v>
      </c>
      <c r="C29" s="802"/>
      <c r="D29" s="802"/>
      <c r="E29" s="802"/>
      <c r="F29" s="802"/>
      <c r="G29" s="802"/>
      <c r="H29" s="802"/>
      <c r="I29" s="802"/>
      <c r="J29" s="802"/>
      <c r="K29" s="802"/>
      <c r="L29" s="802"/>
      <c r="M29" s="802"/>
      <c r="N29" s="802"/>
      <c r="O29" s="802"/>
      <c r="P29" s="803"/>
      <c r="Q29" s="804">
        <v>458</v>
      </c>
      <c r="R29" s="805"/>
      <c r="S29" s="805"/>
      <c r="T29" s="805"/>
      <c r="U29" s="805"/>
      <c r="V29" s="805">
        <v>433</v>
      </c>
      <c r="W29" s="805"/>
      <c r="X29" s="805"/>
      <c r="Y29" s="805"/>
      <c r="Z29" s="805"/>
      <c r="AA29" s="805">
        <v>25</v>
      </c>
      <c r="AB29" s="805"/>
      <c r="AC29" s="805"/>
      <c r="AD29" s="805"/>
      <c r="AE29" s="806"/>
      <c r="AF29" s="807">
        <v>25</v>
      </c>
      <c r="AG29" s="808"/>
      <c r="AH29" s="808"/>
      <c r="AI29" s="808"/>
      <c r="AJ29" s="809"/>
      <c r="AK29" s="876">
        <v>63</v>
      </c>
      <c r="AL29" s="877"/>
      <c r="AM29" s="877"/>
      <c r="AN29" s="877"/>
      <c r="AO29" s="877"/>
      <c r="AP29" s="877" t="s">
        <v>599</v>
      </c>
      <c r="AQ29" s="877"/>
      <c r="AR29" s="877"/>
      <c r="AS29" s="877"/>
      <c r="AT29" s="877"/>
      <c r="AU29" s="877" t="s">
        <v>599</v>
      </c>
      <c r="AV29" s="877"/>
      <c r="AW29" s="877"/>
      <c r="AX29" s="877"/>
      <c r="AY29" s="877"/>
      <c r="AZ29" s="878" t="s">
        <v>599</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c r="A30" s="267">
        <v>3</v>
      </c>
      <c r="B30" s="801" t="s">
        <v>407</v>
      </c>
      <c r="C30" s="802"/>
      <c r="D30" s="802"/>
      <c r="E30" s="802"/>
      <c r="F30" s="802"/>
      <c r="G30" s="802"/>
      <c r="H30" s="802"/>
      <c r="I30" s="802"/>
      <c r="J30" s="802"/>
      <c r="K30" s="802"/>
      <c r="L30" s="802"/>
      <c r="M30" s="802"/>
      <c r="N30" s="802"/>
      <c r="O30" s="802"/>
      <c r="P30" s="803"/>
      <c r="Q30" s="804">
        <v>41</v>
      </c>
      <c r="R30" s="805"/>
      <c r="S30" s="805"/>
      <c r="T30" s="805"/>
      <c r="U30" s="805"/>
      <c r="V30" s="805">
        <v>41</v>
      </c>
      <c r="W30" s="805"/>
      <c r="X30" s="805"/>
      <c r="Y30" s="805"/>
      <c r="Z30" s="805"/>
      <c r="AA30" s="805">
        <v>0</v>
      </c>
      <c r="AB30" s="805"/>
      <c r="AC30" s="805"/>
      <c r="AD30" s="805"/>
      <c r="AE30" s="806"/>
      <c r="AF30" s="807">
        <v>0</v>
      </c>
      <c r="AG30" s="808"/>
      <c r="AH30" s="808"/>
      <c r="AI30" s="808"/>
      <c r="AJ30" s="809"/>
      <c r="AK30" s="876">
        <v>10</v>
      </c>
      <c r="AL30" s="877"/>
      <c r="AM30" s="877"/>
      <c r="AN30" s="877"/>
      <c r="AO30" s="877"/>
      <c r="AP30" s="877" t="s">
        <v>599</v>
      </c>
      <c r="AQ30" s="877"/>
      <c r="AR30" s="877"/>
      <c r="AS30" s="877"/>
      <c r="AT30" s="877"/>
      <c r="AU30" s="877" t="s">
        <v>599</v>
      </c>
      <c r="AV30" s="877"/>
      <c r="AW30" s="877"/>
      <c r="AX30" s="877"/>
      <c r="AY30" s="877"/>
      <c r="AZ30" s="878" t="s">
        <v>599</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c r="A31" s="267">
        <v>4</v>
      </c>
      <c r="B31" s="801" t="s">
        <v>408</v>
      </c>
      <c r="C31" s="802"/>
      <c r="D31" s="802"/>
      <c r="E31" s="802"/>
      <c r="F31" s="802"/>
      <c r="G31" s="802"/>
      <c r="H31" s="802"/>
      <c r="I31" s="802"/>
      <c r="J31" s="802"/>
      <c r="K31" s="802"/>
      <c r="L31" s="802"/>
      <c r="M31" s="802"/>
      <c r="N31" s="802"/>
      <c r="O31" s="802"/>
      <c r="P31" s="803"/>
      <c r="Q31" s="804">
        <v>274</v>
      </c>
      <c r="R31" s="805"/>
      <c r="S31" s="805"/>
      <c r="T31" s="805"/>
      <c r="U31" s="805"/>
      <c r="V31" s="805">
        <v>273</v>
      </c>
      <c r="W31" s="805"/>
      <c r="X31" s="805"/>
      <c r="Y31" s="805"/>
      <c r="Z31" s="805"/>
      <c r="AA31" s="805">
        <v>1</v>
      </c>
      <c r="AB31" s="805"/>
      <c r="AC31" s="805"/>
      <c r="AD31" s="805"/>
      <c r="AE31" s="806"/>
      <c r="AF31" s="807">
        <v>1</v>
      </c>
      <c r="AG31" s="808"/>
      <c r="AH31" s="808"/>
      <c r="AI31" s="808"/>
      <c r="AJ31" s="809"/>
      <c r="AK31" s="876">
        <v>60</v>
      </c>
      <c r="AL31" s="877"/>
      <c r="AM31" s="877"/>
      <c r="AN31" s="877"/>
      <c r="AO31" s="877"/>
      <c r="AP31" s="877">
        <v>680</v>
      </c>
      <c r="AQ31" s="877"/>
      <c r="AR31" s="877"/>
      <c r="AS31" s="877"/>
      <c r="AT31" s="877"/>
      <c r="AU31" s="877">
        <v>513</v>
      </c>
      <c r="AV31" s="877"/>
      <c r="AW31" s="877"/>
      <c r="AX31" s="877"/>
      <c r="AY31" s="877"/>
      <c r="AZ31" s="878" t="s">
        <v>600</v>
      </c>
      <c r="BA31" s="878"/>
      <c r="BB31" s="878"/>
      <c r="BC31" s="878"/>
      <c r="BD31" s="878"/>
      <c r="BE31" s="874" t="s">
        <v>409</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c r="A32" s="267">
        <v>5</v>
      </c>
      <c r="B32" s="801" t="s">
        <v>410</v>
      </c>
      <c r="C32" s="802"/>
      <c r="D32" s="802"/>
      <c r="E32" s="802"/>
      <c r="F32" s="802"/>
      <c r="G32" s="802"/>
      <c r="H32" s="802"/>
      <c r="I32" s="802"/>
      <c r="J32" s="802"/>
      <c r="K32" s="802"/>
      <c r="L32" s="802"/>
      <c r="M32" s="802"/>
      <c r="N32" s="802"/>
      <c r="O32" s="802"/>
      <c r="P32" s="803"/>
      <c r="Q32" s="804">
        <v>161</v>
      </c>
      <c r="R32" s="805"/>
      <c r="S32" s="805"/>
      <c r="T32" s="805"/>
      <c r="U32" s="805"/>
      <c r="V32" s="805">
        <v>160</v>
      </c>
      <c r="W32" s="805"/>
      <c r="X32" s="805"/>
      <c r="Y32" s="805"/>
      <c r="Z32" s="805"/>
      <c r="AA32" s="805">
        <v>1</v>
      </c>
      <c r="AB32" s="805"/>
      <c r="AC32" s="805"/>
      <c r="AD32" s="805"/>
      <c r="AE32" s="806"/>
      <c r="AF32" s="807">
        <v>1</v>
      </c>
      <c r="AG32" s="808"/>
      <c r="AH32" s="808"/>
      <c r="AI32" s="808"/>
      <c r="AJ32" s="809"/>
      <c r="AK32" s="876">
        <v>107</v>
      </c>
      <c r="AL32" s="877"/>
      <c r="AM32" s="877"/>
      <c r="AN32" s="877"/>
      <c r="AO32" s="877"/>
      <c r="AP32" s="877">
        <v>694</v>
      </c>
      <c r="AQ32" s="877"/>
      <c r="AR32" s="877"/>
      <c r="AS32" s="877"/>
      <c r="AT32" s="877"/>
      <c r="AU32" s="877">
        <v>694</v>
      </c>
      <c r="AV32" s="877"/>
      <c r="AW32" s="877"/>
      <c r="AX32" s="877"/>
      <c r="AY32" s="877"/>
      <c r="AZ32" s="878" t="s">
        <v>600</v>
      </c>
      <c r="BA32" s="878"/>
      <c r="BB32" s="878"/>
      <c r="BC32" s="878"/>
      <c r="BD32" s="878"/>
      <c r="BE32" s="874" t="s">
        <v>409</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c r="A33" s="267">
        <v>6</v>
      </c>
      <c r="B33" s="801" t="s">
        <v>411</v>
      </c>
      <c r="C33" s="802"/>
      <c r="D33" s="802"/>
      <c r="E33" s="802"/>
      <c r="F33" s="802"/>
      <c r="G33" s="802"/>
      <c r="H33" s="802"/>
      <c r="I33" s="802"/>
      <c r="J33" s="802"/>
      <c r="K33" s="802"/>
      <c r="L33" s="802"/>
      <c r="M33" s="802"/>
      <c r="N33" s="802"/>
      <c r="O33" s="802"/>
      <c r="P33" s="803"/>
      <c r="Q33" s="804">
        <v>28</v>
      </c>
      <c r="R33" s="805"/>
      <c r="S33" s="805"/>
      <c r="T33" s="805"/>
      <c r="U33" s="805"/>
      <c r="V33" s="805">
        <v>28</v>
      </c>
      <c r="W33" s="805"/>
      <c r="X33" s="805"/>
      <c r="Y33" s="805"/>
      <c r="Z33" s="805"/>
      <c r="AA33" s="805">
        <v>0</v>
      </c>
      <c r="AB33" s="805"/>
      <c r="AC33" s="805"/>
      <c r="AD33" s="805"/>
      <c r="AE33" s="806"/>
      <c r="AF33" s="807">
        <v>0</v>
      </c>
      <c r="AG33" s="808"/>
      <c r="AH33" s="808"/>
      <c r="AI33" s="808"/>
      <c r="AJ33" s="809"/>
      <c r="AK33" s="876">
        <v>7</v>
      </c>
      <c r="AL33" s="877"/>
      <c r="AM33" s="877"/>
      <c r="AN33" s="877"/>
      <c r="AO33" s="877"/>
      <c r="AP33" s="877">
        <v>36</v>
      </c>
      <c r="AQ33" s="877"/>
      <c r="AR33" s="877"/>
      <c r="AS33" s="877"/>
      <c r="AT33" s="877"/>
      <c r="AU33" s="877">
        <v>36</v>
      </c>
      <c r="AV33" s="877"/>
      <c r="AW33" s="877"/>
      <c r="AX33" s="877"/>
      <c r="AY33" s="877"/>
      <c r="AZ33" s="878" t="s">
        <v>600</v>
      </c>
      <c r="BA33" s="878"/>
      <c r="BB33" s="878"/>
      <c r="BC33" s="878"/>
      <c r="BD33" s="878"/>
      <c r="BE33" s="874" t="s">
        <v>409</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c r="A34" s="267">
        <v>7</v>
      </c>
      <c r="B34" s="801" t="s">
        <v>412</v>
      </c>
      <c r="C34" s="802"/>
      <c r="D34" s="802"/>
      <c r="E34" s="802"/>
      <c r="F34" s="802"/>
      <c r="G34" s="802"/>
      <c r="H34" s="802"/>
      <c r="I34" s="802"/>
      <c r="J34" s="802"/>
      <c r="K34" s="802"/>
      <c r="L34" s="802"/>
      <c r="M34" s="802"/>
      <c r="N34" s="802"/>
      <c r="O34" s="802"/>
      <c r="P34" s="803"/>
      <c r="Q34" s="804">
        <v>112</v>
      </c>
      <c r="R34" s="805"/>
      <c r="S34" s="805"/>
      <c r="T34" s="805"/>
      <c r="U34" s="805"/>
      <c r="V34" s="805">
        <v>112</v>
      </c>
      <c r="W34" s="805"/>
      <c r="X34" s="805"/>
      <c r="Y34" s="805"/>
      <c r="Z34" s="805"/>
      <c r="AA34" s="805" t="s">
        <v>600</v>
      </c>
      <c r="AB34" s="805"/>
      <c r="AC34" s="805"/>
      <c r="AD34" s="805"/>
      <c r="AE34" s="806"/>
      <c r="AF34" s="807">
        <v>40</v>
      </c>
      <c r="AG34" s="808"/>
      <c r="AH34" s="808"/>
      <c r="AI34" s="808"/>
      <c r="AJ34" s="809"/>
      <c r="AK34" s="876">
        <v>19</v>
      </c>
      <c r="AL34" s="877"/>
      <c r="AM34" s="877"/>
      <c r="AN34" s="877"/>
      <c r="AO34" s="877"/>
      <c r="AP34" s="877" t="s">
        <v>600</v>
      </c>
      <c r="AQ34" s="877"/>
      <c r="AR34" s="877"/>
      <c r="AS34" s="877"/>
      <c r="AT34" s="877"/>
      <c r="AU34" s="877" t="s">
        <v>600</v>
      </c>
      <c r="AV34" s="877"/>
      <c r="AW34" s="877"/>
      <c r="AX34" s="877"/>
      <c r="AY34" s="877"/>
      <c r="AZ34" s="878" t="s">
        <v>600</v>
      </c>
      <c r="BA34" s="878"/>
      <c r="BB34" s="878"/>
      <c r="BC34" s="878"/>
      <c r="BD34" s="878"/>
      <c r="BE34" s="874" t="s">
        <v>413</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414</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c r="A63" s="265" t="s">
        <v>392</v>
      </c>
      <c r="B63" s="836" t="s">
        <v>415</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82</v>
      </c>
      <c r="AG63" s="888"/>
      <c r="AH63" s="888"/>
      <c r="AI63" s="888"/>
      <c r="AJ63" s="889"/>
      <c r="AK63" s="890"/>
      <c r="AL63" s="885"/>
      <c r="AM63" s="885"/>
      <c r="AN63" s="885"/>
      <c r="AO63" s="885"/>
      <c r="AP63" s="888">
        <v>1411</v>
      </c>
      <c r="AQ63" s="888"/>
      <c r="AR63" s="888"/>
      <c r="AS63" s="888"/>
      <c r="AT63" s="888"/>
      <c r="AU63" s="888">
        <v>1243</v>
      </c>
      <c r="AV63" s="888"/>
      <c r="AW63" s="888"/>
      <c r="AX63" s="888"/>
      <c r="AY63" s="888"/>
      <c r="AZ63" s="892"/>
      <c r="BA63" s="892"/>
      <c r="BB63" s="892"/>
      <c r="BC63" s="892"/>
      <c r="BD63" s="892"/>
      <c r="BE63" s="893"/>
      <c r="BF63" s="893"/>
      <c r="BG63" s="893"/>
      <c r="BH63" s="893"/>
      <c r="BI63" s="894"/>
      <c r="BJ63" s="895" t="s">
        <v>127</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c r="A66" s="786" t="s">
        <v>417</v>
      </c>
      <c r="B66" s="787"/>
      <c r="C66" s="787"/>
      <c r="D66" s="787"/>
      <c r="E66" s="787"/>
      <c r="F66" s="787"/>
      <c r="G66" s="787"/>
      <c r="H66" s="787"/>
      <c r="I66" s="787"/>
      <c r="J66" s="787"/>
      <c r="K66" s="787"/>
      <c r="L66" s="787"/>
      <c r="M66" s="787"/>
      <c r="N66" s="787"/>
      <c r="O66" s="787"/>
      <c r="P66" s="788"/>
      <c r="Q66" s="763" t="s">
        <v>418</v>
      </c>
      <c r="R66" s="764"/>
      <c r="S66" s="764"/>
      <c r="T66" s="764"/>
      <c r="U66" s="765"/>
      <c r="V66" s="763" t="s">
        <v>419</v>
      </c>
      <c r="W66" s="764"/>
      <c r="X66" s="764"/>
      <c r="Y66" s="764"/>
      <c r="Z66" s="765"/>
      <c r="AA66" s="763" t="s">
        <v>399</v>
      </c>
      <c r="AB66" s="764"/>
      <c r="AC66" s="764"/>
      <c r="AD66" s="764"/>
      <c r="AE66" s="765"/>
      <c r="AF66" s="898" t="s">
        <v>420</v>
      </c>
      <c r="AG66" s="859"/>
      <c r="AH66" s="859"/>
      <c r="AI66" s="859"/>
      <c r="AJ66" s="899"/>
      <c r="AK66" s="763" t="s">
        <v>421</v>
      </c>
      <c r="AL66" s="787"/>
      <c r="AM66" s="787"/>
      <c r="AN66" s="787"/>
      <c r="AO66" s="788"/>
      <c r="AP66" s="763" t="s">
        <v>422</v>
      </c>
      <c r="AQ66" s="764"/>
      <c r="AR66" s="764"/>
      <c r="AS66" s="764"/>
      <c r="AT66" s="765"/>
      <c r="AU66" s="763" t="s">
        <v>423</v>
      </c>
      <c r="AV66" s="764"/>
      <c r="AW66" s="764"/>
      <c r="AX66" s="764"/>
      <c r="AY66" s="765"/>
      <c r="AZ66" s="763" t="s">
        <v>379</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c r="A68" s="259">
        <v>1</v>
      </c>
      <c r="B68" s="915" t="s">
        <v>585</v>
      </c>
      <c r="C68" s="916"/>
      <c r="D68" s="916"/>
      <c r="E68" s="916"/>
      <c r="F68" s="916"/>
      <c r="G68" s="916"/>
      <c r="H68" s="916"/>
      <c r="I68" s="916"/>
      <c r="J68" s="916"/>
      <c r="K68" s="916"/>
      <c r="L68" s="916"/>
      <c r="M68" s="916"/>
      <c r="N68" s="916"/>
      <c r="O68" s="916"/>
      <c r="P68" s="917"/>
      <c r="Q68" s="918">
        <v>1094</v>
      </c>
      <c r="R68" s="912"/>
      <c r="S68" s="912"/>
      <c r="T68" s="912"/>
      <c r="U68" s="912"/>
      <c r="V68" s="912">
        <v>1090</v>
      </c>
      <c r="W68" s="912"/>
      <c r="X68" s="912"/>
      <c r="Y68" s="912"/>
      <c r="Z68" s="912"/>
      <c r="AA68" s="912">
        <v>4</v>
      </c>
      <c r="AB68" s="912"/>
      <c r="AC68" s="912"/>
      <c r="AD68" s="912"/>
      <c r="AE68" s="912"/>
      <c r="AF68" s="912">
        <v>4</v>
      </c>
      <c r="AG68" s="912"/>
      <c r="AH68" s="912"/>
      <c r="AI68" s="912"/>
      <c r="AJ68" s="912"/>
      <c r="AK68" s="912" t="s">
        <v>600</v>
      </c>
      <c r="AL68" s="912"/>
      <c r="AM68" s="912"/>
      <c r="AN68" s="912"/>
      <c r="AO68" s="912"/>
      <c r="AP68" s="912" t="s">
        <v>600</v>
      </c>
      <c r="AQ68" s="912"/>
      <c r="AR68" s="912"/>
      <c r="AS68" s="912"/>
      <c r="AT68" s="912"/>
      <c r="AU68" s="912" t="s">
        <v>600</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c r="A69" s="262">
        <v>2</v>
      </c>
      <c r="B69" s="919" t="s">
        <v>586</v>
      </c>
      <c r="C69" s="920"/>
      <c r="D69" s="920"/>
      <c r="E69" s="920"/>
      <c r="F69" s="920"/>
      <c r="G69" s="920"/>
      <c r="H69" s="920"/>
      <c r="I69" s="920"/>
      <c r="J69" s="920"/>
      <c r="K69" s="920"/>
      <c r="L69" s="920"/>
      <c r="M69" s="920"/>
      <c r="N69" s="920"/>
      <c r="O69" s="920"/>
      <c r="P69" s="921"/>
      <c r="Q69" s="922">
        <v>89</v>
      </c>
      <c r="R69" s="877"/>
      <c r="S69" s="877"/>
      <c r="T69" s="877"/>
      <c r="U69" s="877"/>
      <c r="V69" s="877">
        <v>73</v>
      </c>
      <c r="W69" s="877"/>
      <c r="X69" s="877"/>
      <c r="Y69" s="877"/>
      <c r="Z69" s="877"/>
      <c r="AA69" s="877">
        <v>15</v>
      </c>
      <c r="AB69" s="877"/>
      <c r="AC69" s="877"/>
      <c r="AD69" s="877"/>
      <c r="AE69" s="877"/>
      <c r="AF69" s="877">
        <v>15</v>
      </c>
      <c r="AG69" s="877"/>
      <c r="AH69" s="877"/>
      <c r="AI69" s="877"/>
      <c r="AJ69" s="877"/>
      <c r="AK69" s="877">
        <v>5</v>
      </c>
      <c r="AL69" s="877"/>
      <c r="AM69" s="877"/>
      <c r="AN69" s="877"/>
      <c r="AO69" s="877"/>
      <c r="AP69" s="877" t="s">
        <v>600</v>
      </c>
      <c r="AQ69" s="877"/>
      <c r="AR69" s="877"/>
      <c r="AS69" s="877"/>
      <c r="AT69" s="877"/>
      <c r="AU69" s="877" t="s">
        <v>600</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c r="A70" s="262">
        <v>3</v>
      </c>
      <c r="B70" s="919" t="s">
        <v>587</v>
      </c>
      <c r="C70" s="920"/>
      <c r="D70" s="920"/>
      <c r="E70" s="920"/>
      <c r="F70" s="920"/>
      <c r="G70" s="920"/>
      <c r="H70" s="920"/>
      <c r="I70" s="920"/>
      <c r="J70" s="920"/>
      <c r="K70" s="920"/>
      <c r="L70" s="920"/>
      <c r="M70" s="920"/>
      <c r="N70" s="920"/>
      <c r="O70" s="920"/>
      <c r="P70" s="921"/>
      <c r="Q70" s="922">
        <v>7112</v>
      </c>
      <c r="R70" s="877"/>
      <c r="S70" s="877"/>
      <c r="T70" s="877"/>
      <c r="U70" s="877"/>
      <c r="V70" s="877">
        <v>6945</v>
      </c>
      <c r="W70" s="877"/>
      <c r="X70" s="877"/>
      <c r="Y70" s="877"/>
      <c r="Z70" s="877"/>
      <c r="AA70" s="877">
        <v>167</v>
      </c>
      <c r="AB70" s="877"/>
      <c r="AC70" s="877"/>
      <c r="AD70" s="877"/>
      <c r="AE70" s="877"/>
      <c r="AF70" s="877">
        <v>167</v>
      </c>
      <c r="AG70" s="877"/>
      <c r="AH70" s="877"/>
      <c r="AI70" s="877"/>
      <c r="AJ70" s="877"/>
      <c r="AK70" s="877" t="s">
        <v>600</v>
      </c>
      <c r="AL70" s="877"/>
      <c r="AM70" s="877"/>
      <c r="AN70" s="877"/>
      <c r="AO70" s="877"/>
      <c r="AP70" s="877" t="s">
        <v>600</v>
      </c>
      <c r="AQ70" s="877"/>
      <c r="AR70" s="877"/>
      <c r="AS70" s="877"/>
      <c r="AT70" s="877"/>
      <c r="AU70" s="877" t="s">
        <v>600</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c r="A71" s="262">
        <v>4</v>
      </c>
      <c r="B71" s="919" t="s">
        <v>588</v>
      </c>
      <c r="C71" s="920"/>
      <c r="D71" s="920"/>
      <c r="E71" s="920"/>
      <c r="F71" s="920"/>
      <c r="G71" s="920"/>
      <c r="H71" s="920"/>
      <c r="I71" s="920"/>
      <c r="J71" s="920"/>
      <c r="K71" s="920"/>
      <c r="L71" s="920"/>
      <c r="M71" s="920"/>
      <c r="N71" s="920"/>
      <c r="O71" s="920"/>
      <c r="P71" s="921"/>
      <c r="Q71" s="922">
        <v>33</v>
      </c>
      <c r="R71" s="877"/>
      <c r="S71" s="877"/>
      <c r="T71" s="877"/>
      <c r="U71" s="877"/>
      <c r="V71" s="877">
        <v>30</v>
      </c>
      <c r="W71" s="877"/>
      <c r="X71" s="877"/>
      <c r="Y71" s="877"/>
      <c r="Z71" s="877"/>
      <c r="AA71" s="877">
        <v>3</v>
      </c>
      <c r="AB71" s="877"/>
      <c r="AC71" s="877"/>
      <c r="AD71" s="877"/>
      <c r="AE71" s="877"/>
      <c r="AF71" s="877">
        <v>3</v>
      </c>
      <c r="AG71" s="877"/>
      <c r="AH71" s="877"/>
      <c r="AI71" s="877"/>
      <c r="AJ71" s="877"/>
      <c r="AK71" s="877">
        <v>8</v>
      </c>
      <c r="AL71" s="877"/>
      <c r="AM71" s="877"/>
      <c r="AN71" s="877"/>
      <c r="AO71" s="877"/>
      <c r="AP71" s="877" t="s">
        <v>600</v>
      </c>
      <c r="AQ71" s="877"/>
      <c r="AR71" s="877"/>
      <c r="AS71" s="877"/>
      <c r="AT71" s="877"/>
      <c r="AU71" s="877" t="s">
        <v>600</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c r="A72" s="262">
        <v>5</v>
      </c>
      <c r="B72" s="919" t="s">
        <v>589</v>
      </c>
      <c r="C72" s="920"/>
      <c r="D72" s="920"/>
      <c r="E72" s="920"/>
      <c r="F72" s="920"/>
      <c r="G72" s="920"/>
      <c r="H72" s="920"/>
      <c r="I72" s="920"/>
      <c r="J72" s="920"/>
      <c r="K72" s="920"/>
      <c r="L72" s="920"/>
      <c r="M72" s="920"/>
      <c r="N72" s="920"/>
      <c r="O72" s="920"/>
      <c r="P72" s="921"/>
      <c r="Q72" s="922">
        <v>2901</v>
      </c>
      <c r="R72" s="877"/>
      <c r="S72" s="877"/>
      <c r="T72" s="877"/>
      <c r="U72" s="877"/>
      <c r="V72" s="877">
        <v>2795</v>
      </c>
      <c r="W72" s="877"/>
      <c r="X72" s="877"/>
      <c r="Y72" s="877"/>
      <c r="Z72" s="877"/>
      <c r="AA72" s="877">
        <v>106</v>
      </c>
      <c r="AB72" s="877"/>
      <c r="AC72" s="877"/>
      <c r="AD72" s="877"/>
      <c r="AE72" s="877"/>
      <c r="AF72" s="877">
        <v>106</v>
      </c>
      <c r="AG72" s="877"/>
      <c r="AH72" s="877"/>
      <c r="AI72" s="877"/>
      <c r="AJ72" s="877"/>
      <c r="AK72" s="877">
        <v>8</v>
      </c>
      <c r="AL72" s="877"/>
      <c r="AM72" s="877"/>
      <c r="AN72" s="877"/>
      <c r="AO72" s="877"/>
      <c r="AP72" s="877">
        <v>1023</v>
      </c>
      <c r="AQ72" s="877"/>
      <c r="AR72" s="877"/>
      <c r="AS72" s="877"/>
      <c r="AT72" s="877"/>
      <c r="AU72" s="877">
        <v>17</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c r="A73" s="262">
        <v>6</v>
      </c>
      <c r="B73" s="919" t="s">
        <v>590</v>
      </c>
      <c r="C73" s="920"/>
      <c r="D73" s="920"/>
      <c r="E73" s="920"/>
      <c r="F73" s="920"/>
      <c r="G73" s="920"/>
      <c r="H73" s="920"/>
      <c r="I73" s="920"/>
      <c r="J73" s="920"/>
      <c r="K73" s="920"/>
      <c r="L73" s="920"/>
      <c r="M73" s="920"/>
      <c r="N73" s="920"/>
      <c r="O73" s="920"/>
      <c r="P73" s="921"/>
      <c r="Q73" s="922">
        <v>591</v>
      </c>
      <c r="R73" s="877"/>
      <c r="S73" s="877"/>
      <c r="T73" s="877"/>
      <c r="U73" s="877"/>
      <c r="V73" s="877">
        <v>542</v>
      </c>
      <c r="W73" s="877"/>
      <c r="X73" s="877"/>
      <c r="Y73" s="877"/>
      <c r="Z73" s="877"/>
      <c r="AA73" s="877">
        <v>49</v>
      </c>
      <c r="AB73" s="877"/>
      <c r="AC73" s="877"/>
      <c r="AD73" s="877"/>
      <c r="AE73" s="877"/>
      <c r="AF73" s="877">
        <v>49</v>
      </c>
      <c r="AG73" s="877"/>
      <c r="AH73" s="877"/>
      <c r="AI73" s="877"/>
      <c r="AJ73" s="877"/>
      <c r="AK73" s="877" t="s">
        <v>600</v>
      </c>
      <c r="AL73" s="877"/>
      <c r="AM73" s="877"/>
      <c r="AN73" s="877"/>
      <c r="AO73" s="877"/>
      <c r="AP73" s="877" t="s">
        <v>600</v>
      </c>
      <c r="AQ73" s="877"/>
      <c r="AR73" s="877"/>
      <c r="AS73" s="877"/>
      <c r="AT73" s="877"/>
      <c r="AU73" s="877" t="s">
        <v>600</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c r="A74" s="262">
        <v>7</v>
      </c>
      <c r="B74" s="919" t="s">
        <v>591</v>
      </c>
      <c r="C74" s="920"/>
      <c r="D74" s="920"/>
      <c r="E74" s="920"/>
      <c r="F74" s="920"/>
      <c r="G74" s="920"/>
      <c r="H74" s="920"/>
      <c r="I74" s="920"/>
      <c r="J74" s="920"/>
      <c r="K74" s="920"/>
      <c r="L74" s="920"/>
      <c r="M74" s="920"/>
      <c r="N74" s="920"/>
      <c r="O74" s="920"/>
      <c r="P74" s="921"/>
      <c r="Q74" s="922">
        <v>159720</v>
      </c>
      <c r="R74" s="877"/>
      <c r="S74" s="877"/>
      <c r="T74" s="877"/>
      <c r="U74" s="877"/>
      <c r="V74" s="877">
        <v>156204</v>
      </c>
      <c r="W74" s="877"/>
      <c r="X74" s="877"/>
      <c r="Y74" s="877"/>
      <c r="Z74" s="877"/>
      <c r="AA74" s="877">
        <v>3516</v>
      </c>
      <c r="AB74" s="877"/>
      <c r="AC74" s="877"/>
      <c r="AD74" s="877"/>
      <c r="AE74" s="877"/>
      <c r="AF74" s="877">
        <v>3516</v>
      </c>
      <c r="AG74" s="877"/>
      <c r="AH74" s="877"/>
      <c r="AI74" s="877"/>
      <c r="AJ74" s="877"/>
      <c r="AK74" s="877">
        <v>2022</v>
      </c>
      <c r="AL74" s="877"/>
      <c r="AM74" s="877"/>
      <c r="AN74" s="877"/>
      <c r="AO74" s="877"/>
      <c r="AP74" s="877" t="s">
        <v>600</v>
      </c>
      <c r="AQ74" s="877"/>
      <c r="AR74" s="877"/>
      <c r="AS74" s="877"/>
      <c r="AT74" s="877"/>
      <c r="AU74" s="877" t="s">
        <v>600</v>
      </c>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c r="A88" s="265" t="s">
        <v>392</v>
      </c>
      <c r="B88" s="836" t="s">
        <v>424</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3860</v>
      </c>
      <c r="AG88" s="888"/>
      <c r="AH88" s="888"/>
      <c r="AI88" s="888"/>
      <c r="AJ88" s="888"/>
      <c r="AK88" s="885"/>
      <c r="AL88" s="885"/>
      <c r="AM88" s="885"/>
      <c r="AN88" s="885"/>
      <c r="AO88" s="885"/>
      <c r="AP88" s="888">
        <v>1023</v>
      </c>
      <c r="AQ88" s="888"/>
      <c r="AR88" s="888"/>
      <c r="AS88" s="888"/>
      <c r="AT88" s="888"/>
      <c r="AU88" s="888">
        <v>17</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836" t="s">
        <v>425</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52</v>
      </c>
      <c r="CS102" s="896"/>
      <c r="CT102" s="896"/>
      <c r="CU102" s="896"/>
      <c r="CV102" s="939"/>
      <c r="CW102" s="938" t="s">
        <v>600</v>
      </c>
      <c r="CX102" s="896"/>
      <c r="CY102" s="896"/>
      <c r="CZ102" s="896"/>
      <c r="DA102" s="939"/>
      <c r="DB102" s="938">
        <v>25</v>
      </c>
      <c r="DC102" s="896"/>
      <c r="DD102" s="896"/>
      <c r="DE102" s="896"/>
      <c r="DF102" s="939"/>
      <c r="DG102" s="938" t="s">
        <v>600</v>
      </c>
      <c r="DH102" s="896"/>
      <c r="DI102" s="896"/>
      <c r="DJ102" s="896"/>
      <c r="DK102" s="939"/>
      <c r="DL102" s="938" t="s">
        <v>600</v>
      </c>
      <c r="DM102" s="896"/>
      <c r="DN102" s="896"/>
      <c r="DO102" s="896"/>
      <c r="DP102" s="939"/>
      <c r="DQ102" s="938" t="s">
        <v>600</v>
      </c>
      <c r="DR102" s="896"/>
      <c r="DS102" s="896"/>
      <c r="DT102" s="896"/>
      <c r="DU102" s="939"/>
      <c r="DV102" s="962"/>
      <c r="DW102" s="963"/>
      <c r="DX102" s="963"/>
      <c r="DY102" s="963"/>
      <c r="DZ102" s="964"/>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67" t="s">
        <v>430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431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c r="A109" s="960" t="s">
        <v>432</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433</v>
      </c>
      <c r="AB109" s="941"/>
      <c r="AC109" s="941"/>
      <c r="AD109" s="941"/>
      <c r="AE109" s="942"/>
      <c r="AF109" s="940" t="s">
        <v>309</v>
      </c>
      <c r="AG109" s="941"/>
      <c r="AH109" s="941"/>
      <c r="AI109" s="941"/>
      <c r="AJ109" s="942"/>
      <c r="AK109" s="940" t="s">
        <v>308</v>
      </c>
      <c r="AL109" s="941"/>
      <c r="AM109" s="941"/>
      <c r="AN109" s="941"/>
      <c r="AO109" s="942"/>
      <c r="AP109" s="940" t="s">
        <v>434</v>
      </c>
      <c r="AQ109" s="941"/>
      <c r="AR109" s="941"/>
      <c r="AS109" s="941"/>
      <c r="AT109" s="943"/>
      <c r="AU109" s="960" t="s">
        <v>432</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433</v>
      </c>
      <c r="BR109" s="941"/>
      <c r="BS109" s="941"/>
      <c r="BT109" s="941"/>
      <c r="BU109" s="942"/>
      <c r="BV109" s="940" t="s">
        <v>309</v>
      </c>
      <c r="BW109" s="941"/>
      <c r="BX109" s="941"/>
      <c r="BY109" s="941"/>
      <c r="BZ109" s="942"/>
      <c r="CA109" s="940" t="s">
        <v>308</v>
      </c>
      <c r="CB109" s="941"/>
      <c r="CC109" s="941"/>
      <c r="CD109" s="941"/>
      <c r="CE109" s="942"/>
      <c r="CF109" s="961" t="s">
        <v>434</v>
      </c>
      <c r="CG109" s="961"/>
      <c r="CH109" s="961"/>
      <c r="CI109" s="961"/>
      <c r="CJ109" s="961"/>
      <c r="CK109" s="940" t="s">
        <v>435</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433</v>
      </c>
      <c r="DH109" s="941"/>
      <c r="DI109" s="941"/>
      <c r="DJ109" s="941"/>
      <c r="DK109" s="942"/>
      <c r="DL109" s="940" t="s">
        <v>309</v>
      </c>
      <c r="DM109" s="941"/>
      <c r="DN109" s="941"/>
      <c r="DO109" s="941"/>
      <c r="DP109" s="942"/>
      <c r="DQ109" s="940" t="s">
        <v>308</v>
      </c>
      <c r="DR109" s="941"/>
      <c r="DS109" s="941"/>
      <c r="DT109" s="941"/>
      <c r="DU109" s="942"/>
      <c r="DV109" s="940" t="s">
        <v>434</v>
      </c>
      <c r="DW109" s="941"/>
      <c r="DX109" s="941"/>
      <c r="DY109" s="941"/>
      <c r="DZ109" s="943"/>
    </row>
    <row r="110" spans="1:131" s="247" customFormat="1" ht="26.25" customHeight="1">
      <c r="A110" s="944" t="s">
        <v>436</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422685</v>
      </c>
      <c r="AB110" s="948"/>
      <c r="AC110" s="948"/>
      <c r="AD110" s="948"/>
      <c r="AE110" s="949"/>
      <c r="AF110" s="950">
        <v>416983</v>
      </c>
      <c r="AG110" s="948"/>
      <c r="AH110" s="948"/>
      <c r="AI110" s="948"/>
      <c r="AJ110" s="949"/>
      <c r="AK110" s="950">
        <v>440029</v>
      </c>
      <c r="AL110" s="948"/>
      <c r="AM110" s="948"/>
      <c r="AN110" s="948"/>
      <c r="AO110" s="949"/>
      <c r="AP110" s="951">
        <v>25.4</v>
      </c>
      <c r="AQ110" s="952"/>
      <c r="AR110" s="952"/>
      <c r="AS110" s="952"/>
      <c r="AT110" s="953"/>
      <c r="AU110" s="954" t="s">
        <v>73</v>
      </c>
      <c r="AV110" s="955"/>
      <c r="AW110" s="955"/>
      <c r="AX110" s="955"/>
      <c r="AY110" s="955"/>
      <c r="AZ110" s="996" t="s">
        <v>437</v>
      </c>
      <c r="BA110" s="945"/>
      <c r="BB110" s="945"/>
      <c r="BC110" s="945"/>
      <c r="BD110" s="945"/>
      <c r="BE110" s="945"/>
      <c r="BF110" s="945"/>
      <c r="BG110" s="945"/>
      <c r="BH110" s="945"/>
      <c r="BI110" s="945"/>
      <c r="BJ110" s="945"/>
      <c r="BK110" s="945"/>
      <c r="BL110" s="945"/>
      <c r="BM110" s="945"/>
      <c r="BN110" s="945"/>
      <c r="BO110" s="945"/>
      <c r="BP110" s="946"/>
      <c r="BQ110" s="982">
        <v>4468721</v>
      </c>
      <c r="BR110" s="983"/>
      <c r="BS110" s="983"/>
      <c r="BT110" s="983"/>
      <c r="BU110" s="983"/>
      <c r="BV110" s="983">
        <v>4519201</v>
      </c>
      <c r="BW110" s="983"/>
      <c r="BX110" s="983"/>
      <c r="BY110" s="983"/>
      <c r="BZ110" s="983"/>
      <c r="CA110" s="983">
        <v>4618897</v>
      </c>
      <c r="CB110" s="983"/>
      <c r="CC110" s="983"/>
      <c r="CD110" s="983"/>
      <c r="CE110" s="983"/>
      <c r="CF110" s="997">
        <v>266.8</v>
      </c>
      <c r="CG110" s="998"/>
      <c r="CH110" s="998"/>
      <c r="CI110" s="998"/>
      <c r="CJ110" s="998"/>
      <c r="CK110" s="999" t="s">
        <v>438</v>
      </c>
      <c r="CL110" s="1000"/>
      <c r="CM110" s="979" t="s">
        <v>439</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440</v>
      </c>
      <c r="DH110" s="983"/>
      <c r="DI110" s="983"/>
      <c r="DJ110" s="983"/>
      <c r="DK110" s="983"/>
      <c r="DL110" s="983" t="s">
        <v>441</v>
      </c>
      <c r="DM110" s="983"/>
      <c r="DN110" s="983"/>
      <c r="DO110" s="983"/>
      <c r="DP110" s="983"/>
      <c r="DQ110" s="983" t="s">
        <v>442</v>
      </c>
      <c r="DR110" s="983"/>
      <c r="DS110" s="983"/>
      <c r="DT110" s="983"/>
      <c r="DU110" s="983"/>
      <c r="DV110" s="984" t="s">
        <v>440</v>
      </c>
      <c r="DW110" s="984"/>
      <c r="DX110" s="984"/>
      <c r="DY110" s="984"/>
      <c r="DZ110" s="985"/>
    </row>
    <row r="111" spans="1:131" s="247" customFormat="1" ht="26.25" customHeight="1">
      <c r="A111" s="986" t="s">
        <v>443</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440</v>
      </c>
      <c r="AB111" s="990"/>
      <c r="AC111" s="990"/>
      <c r="AD111" s="990"/>
      <c r="AE111" s="991"/>
      <c r="AF111" s="992" t="s">
        <v>440</v>
      </c>
      <c r="AG111" s="990"/>
      <c r="AH111" s="990"/>
      <c r="AI111" s="990"/>
      <c r="AJ111" s="991"/>
      <c r="AK111" s="992" t="s">
        <v>444</v>
      </c>
      <c r="AL111" s="990"/>
      <c r="AM111" s="990"/>
      <c r="AN111" s="990"/>
      <c r="AO111" s="991"/>
      <c r="AP111" s="993" t="s">
        <v>445</v>
      </c>
      <c r="AQ111" s="994"/>
      <c r="AR111" s="994"/>
      <c r="AS111" s="994"/>
      <c r="AT111" s="995"/>
      <c r="AU111" s="956"/>
      <c r="AV111" s="957"/>
      <c r="AW111" s="957"/>
      <c r="AX111" s="957"/>
      <c r="AY111" s="957"/>
      <c r="AZ111" s="1005" t="s">
        <v>446</v>
      </c>
      <c r="BA111" s="1006"/>
      <c r="BB111" s="1006"/>
      <c r="BC111" s="1006"/>
      <c r="BD111" s="1006"/>
      <c r="BE111" s="1006"/>
      <c r="BF111" s="1006"/>
      <c r="BG111" s="1006"/>
      <c r="BH111" s="1006"/>
      <c r="BI111" s="1006"/>
      <c r="BJ111" s="1006"/>
      <c r="BK111" s="1006"/>
      <c r="BL111" s="1006"/>
      <c r="BM111" s="1006"/>
      <c r="BN111" s="1006"/>
      <c r="BO111" s="1006"/>
      <c r="BP111" s="1007"/>
      <c r="BQ111" s="975">
        <v>15436</v>
      </c>
      <c r="BR111" s="976"/>
      <c r="BS111" s="976"/>
      <c r="BT111" s="976"/>
      <c r="BU111" s="976"/>
      <c r="BV111" s="976">
        <v>6531</v>
      </c>
      <c r="BW111" s="976"/>
      <c r="BX111" s="976"/>
      <c r="BY111" s="976"/>
      <c r="BZ111" s="976"/>
      <c r="CA111" s="976">
        <v>5187</v>
      </c>
      <c r="CB111" s="976"/>
      <c r="CC111" s="976"/>
      <c r="CD111" s="976"/>
      <c r="CE111" s="976"/>
      <c r="CF111" s="970">
        <v>0.3</v>
      </c>
      <c r="CG111" s="971"/>
      <c r="CH111" s="971"/>
      <c r="CI111" s="971"/>
      <c r="CJ111" s="971"/>
      <c r="CK111" s="1001"/>
      <c r="CL111" s="1002"/>
      <c r="CM111" s="972" t="s">
        <v>447</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440</v>
      </c>
      <c r="DH111" s="976"/>
      <c r="DI111" s="976"/>
      <c r="DJ111" s="976"/>
      <c r="DK111" s="976"/>
      <c r="DL111" s="976" t="s">
        <v>127</v>
      </c>
      <c r="DM111" s="976"/>
      <c r="DN111" s="976"/>
      <c r="DO111" s="976"/>
      <c r="DP111" s="976"/>
      <c r="DQ111" s="976" t="s">
        <v>448</v>
      </c>
      <c r="DR111" s="976"/>
      <c r="DS111" s="976"/>
      <c r="DT111" s="976"/>
      <c r="DU111" s="976"/>
      <c r="DV111" s="977" t="s">
        <v>441</v>
      </c>
      <c r="DW111" s="977"/>
      <c r="DX111" s="977"/>
      <c r="DY111" s="977"/>
      <c r="DZ111" s="978"/>
    </row>
    <row r="112" spans="1:131" s="247" customFormat="1" ht="26.25" customHeight="1">
      <c r="A112" s="1008" t="s">
        <v>449</v>
      </c>
      <c r="B112" s="1009"/>
      <c r="C112" s="1006" t="s">
        <v>450</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440</v>
      </c>
      <c r="AB112" s="1015"/>
      <c r="AC112" s="1015"/>
      <c r="AD112" s="1015"/>
      <c r="AE112" s="1016"/>
      <c r="AF112" s="1017" t="s">
        <v>445</v>
      </c>
      <c r="AG112" s="1015"/>
      <c r="AH112" s="1015"/>
      <c r="AI112" s="1015"/>
      <c r="AJ112" s="1016"/>
      <c r="AK112" s="1017" t="s">
        <v>440</v>
      </c>
      <c r="AL112" s="1015"/>
      <c r="AM112" s="1015"/>
      <c r="AN112" s="1015"/>
      <c r="AO112" s="1016"/>
      <c r="AP112" s="1018" t="s">
        <v>451</v>
      </c>
      <c r="AQ112" s="1019"/>
      <c r="AR112" s="1019"/>
      <c r="AS112" s="1019"/>
      <c r="AT112" s="1020"/>
      <c r="AU112" s="956"/>
      <c r="AV112" s="957"/>
      <c r="AW112" s="957"/>
      <c r="AX112" s="957"/>
      <c r="AY112" s="957"/>
      <c r="AZ112" s="1005" t="s">
        <v>452</v>
      </c>
      <c r="BA112" s="1006"/>
      <c r="BB112" s="1006"/>
      <c r="BC112" s="1006"/>
      <c r="BD112" s="1006"/>
      <c r="BE112" s="1006"/>
      <c r="BF112" s="1006"/>
      <c r="BG112" s="1006"/>
      <c r="BH112" s="1006"/>
      <c r="BI112" s="1006"/>
      <c r="BJ112" s="1006"/>
      <c r="BK112" s="1006"/>
      <c r="BL112" s="1006"/>
      <c r="BM112" s="1006"/>
      <c r="BN112" s="1006"/>
      <c r="BO112" s="1006"/>
      <c r="BP112" s="1007"/>
      <c r="BQ112" s="975">
        <v>1267587</v>
      </c>
      <c r="BR112" s="976"/>
      <c r="BS112" s="976"/>
      <c r="BT112" s="976"/>
      <c r="BU112" s="976"/>
      <c r="BV112" s="976">
        <v>1284991</v>
      </c>
      <c r="BW112" s="976"/>
      <c r="BX112" s="976"/>
      <c r="BY112" s="976"/>
      <c r="BZ112" s="976"/>
      <c r="CA112" s="976">
        <v>1243142</v>
      </c>
      <c r="CB112" s="976"/>
      <c r="CC112" s="976"/>
      <c r="CD112" s="976"/>
      <c r="CE112" s="976"/>
      <c r="CF112" s="970">
        <v>71.8</v>
      </c>
      <c r="CG112" s="971"/>
      <c r="CH112" s="971"/>
      <c r="CI112" s="971"/>
      <c r="CJ112" s="971"/>
      <c r="CK112" s="1001"/>
      <c r="CL112" s="1002"/>
      <c r="CM112" s="972" t="s">
        <v>453</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441</v>
      </c>
      <c r="DH112" s="976"/>
      <c r="DI112" s="976"/>
      <c r="DJ112" s="976"/>
      <c r="DK112" s="976"/>
      <c r="DL112" s="976" t="s">
        <v>451</v>
      </c>
      <c r="DM112" s="976"/>
      <c r="DN112" s="976"/>
      <c r="DO112" s="976"/>
      <c r="DP112" s="976"/>
      <c r="DQ112" s="976" t="s">
        <v>127</v>
      </c>
      <c r="DR112" s="976"/>
      <c r="DS112" s="976"/>
      <c r="DT112" s="976"/>
      <c r="DU112" s="976"/>
      <c r="DV112" s="977" t="s">
        <v>441</v>
      </c>
      <c r="DW112" s="977"/>
      <c r="DX112" s="977"/>
      <c r="DY112" s="977"/>
      <c r="DZ112" s="978"/>
    </row>
    <row r="113" spans="1:130" s="247" customFormat="1" ht="26.25" customHeight="1">
      <c r="A113" s="1010"/>
      <c r="B113" s="1011"/>
      <c r="C113" s="1006" t="s">
        <v>454</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123300</v>
      </c>
      <c r="AB113" s="990"/>
      <c r="AC113" s="990"/>
      <c r="AD113" s="990"/>
      <c r="AE113" s="991"/>
      <c r="AF113" s="992">
        <v>120237</v>
      </c>
      <c r="AG113" s="990"/>
      <c r="AH113" s="990"/>
      <c r="AI113" s="990"/>
      <c r="AJ113" s="991"/>
      <c r="AK113" s="992">
        <v>119504</v>
      </c>
      <c r="AL113" s="990"/>
      <c r="AM113" s="990"/>
      <c r="AN113" s="990"/>
      <c r="AO113" s="991"/>
      <c r="AP113" s="993">
        <v>6.9</v>
      </c>
      <c r="AQ113" s="994"/>
      <c r="AR113" s="994"/>
      <c r="AS113" s="994"/>
      <c r="AT113" s="995"/>
      <c r="AU113" s="956"/>
      <c r="AV113" s="957"/>
      <c r="AW113" s="957"/>
      <c r="AX113" s="957"/>
      <c r="AY113" s="957"/>
      <c r="AZ113" s="1005" t="s">
        <v>455</v>
      </c>
      <c r="BA113" s="1006"/>
      <c r="BB113" s="1006"/>
      <c r="BC113" s="1006"/>
      <c r="BD113" s="1006"/>
      <c r="BE113" s="1006"/>
      <c r="BF113" s="1006"/>
      <c r="BG113" s="1006"/>
      <c r="BH113" s="1006"/>
      <c r="BI113" s="1006"/>
      <c r="BJ113" s="1006"/>
      <c r="BK113" s="1006"/>
      <c r="BL113" s="1006"/>
      <c r="BM113" s="1006"/>
      <c r="BN113" s="1006"/>
      <c r="BO113" s="1006"/>
      <c r="BP113" s="1007"/>
      <c r="BQ113" s="975">
        <v>50375</v>
      </c>
      <c r="BR113" s="976"/>
      <c r="BS113" s="976"/>
      <c r="BT113" s="976"/>
      <c r="BU113" s="976"/>
      <c r="BV113" s="976">
        <v>40395</v>
      </c>
      <c r="BW113" s="976"/>
      <c r="BX113" s="976"/>
      <c r="BY113" s="976"/>
      <c r="BZ113" s="976"/>
      <c r="CA113" s="976">
        <v>16828</v>
      </c>
      <c r="CB113" s="976"/>
      <c r="CC113" s="976"/>
      <c r="CD113" s="976"/>
      <c r="CE113" s="976"/>
      <c r="CF113" s="970">
        <v>1</v>
      </c>
      <c r="CG113" s="971"/>
      <c r="CH113" s="971"/>
      <c r="CI113" s="971"/>
      <c r="CJ113" s="971"/>
      <c r="CK113" s="1001"/>
      <c r="CL113" s="1002"/>
      <c r="CM113" s="972" t="s">
        <v>456</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127</v>
      </c>
      <c r="DH113" s="1015"/>
      <c r="DI113" s="1015"/>
      <c r="DJ113" s="1015"/>
      <c r="DK113" s="1016"/>
      <c r="DL113" s="1017" t="s">
        <v>440</v>
      </c>
      <c r="DM113" s="1015"/>
      <c r="DN113" s="1015"/>
      <c r="DO113" s="1015"/>
      <c r="DP113" s="1016"/>
      <c r="DQ113" s="1017" t="s">
        <v>127</v>
      </c>
      <c r="DR113" s="1015"/>
      <c r="DS113" s="1015"/>
      <c r="DT113" s="1015"/>
      <c r="DU113" s="1016"/>
      <c r="DV113" s="1018" t="s">
        <v>451</v>
      </c>
      <c r="DW113" s="1019"/>
      <c r="DX113" s="1019"/>
      <c r="DY113" s="1019"/>
      <c r="DZ113" s="1020"/>
    </row>
    <row r="114" spans="1:130" s="247" customFormat="1" ht="26.25" customHeight="1">
      <c r="A114" s="1010"/>
      <c r="B114" s="1011"/>
      <c r="C114" s="1006" t="s">
        <v>457</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26839</v>
      </c>
      <c r="AB114" s="1015"/>
      <c r="AC114" s="1015"/>
      <c r="AD114" s="1015"/>
      <c r="AE114" s="1016"/>
      <c r="AF114" s="1017">
        <v>22788</v>
      </c>
      <c r="AG114" s="1015"/>
      <c r="AH114" s="1015"/>
      <c r="AI114" s="1015"/>
      <c r="AJ114" s="1016"/>
      <c r="AK114" s="1017">
        <v>24319</v>
      </c>
      <c r="AL114" s="1015"/>
      <c r="AM114" s="1015"/>
      <c r="AN114" s="1015"/>
      <c r="AO114" s="1016"/>
      <c r="AP114" s="1018">
        <v>1.4</v>
      </c>
      <c r="AQ114" s="1019"/>
      <c r="AR114" s="1019"/>
      <c r="AS114" s="1019"/>
      <c r="AT114" s="1020"/>
      <c r="AU114" s="956"/>
      <c r="AV114" s="957"/>
      <c r="AW114" s="957"/>
      <c r="AX114" s="957"/>
      <c r="AY114" s="957"/>
      <c r="AZ114" s="1005" t="s">
        <v>458</v>
      </c>
      <c r="BA114" s="1006"/>
      <c r="BB114" s="1006"/>
      <c r="BC114" s="1006"/>
      <c r="BD114" s="1006"/>
      <c r="BE114" s="1006"/>
      <c r="BF114" s="1006"/>
      <c r="BG114" s="1006"/>
      <c r="BH114" s="1006"/>
      <c r="BI114" s="1006"/>
      <c r="BJ114" s="1006"/>
      <c r="BK114" s="1006"/>
      <c r="BL114" s="1006"/>
      <c r="BM114" s="1006"/>
      <c r="BN114" s="1006"/>
      <c r="BO114" s="1006"/>
      <c r="BP114" s="1007"/>
      <c r="BQ114" s="975">
        <v>201781</v>
      </c>
      <c r="BR114" s="976"/>
      <c r="BS114" s="976"/>
      <c r="BT114" s="976"/>
      <c r="BU114" s="976"/>
      <c r="BV114" s="976">
        <v>205761</v>
      </c>
      <c r="BW114" s="976"/>
      <c r="BX114" s="976"/>
      <c r="BY114" s="976"/>
      <c r="BZ114" s="976"/>
      <c r="CA114" s="976">
        <v>152341</v>
      </c>
      <c r="CB114" s="976"/>
      <c r="CC114" s="976"/>
      <c r="CD114" s="976"/>
      <c r="CE114" s="976"/>
      <c r="CF114" s="970">
        <v>8.8000000000000007</v>
      </c>
      <c r="CG114" s="971"/>
      <c r="CH114" s="971"/>
      <c r="CI114" s="971"/>
      <c r="CJ114" s="971"/>
      <c r="CK114" s="1001"/>
      <c r="CL114" s="1002"/>
      <c r="CM114" s="972" t="s">
        <v>459</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451</v>
      </c>
      <c r="DH114" s="1015"/>
      <c r="DI114" s="1015"/>
      <c r="DJ114" s="1015"/>
      <c r="DK114" s="1016"/>
      <c r="DL114" s="1017" t="s">
        <v>127</v>
      </c>
      <c r="DM114" s="1015"/>
      <c r="DN114" s="1015"/>
      <c r="DO114" s="1015"/>
      <c r="DP114" s="1016"/>
      <c r="DQ114" s="1017" t="s">
        <v>440</v>
      </c>
      <c r="DR114" s="1015"/>
      <c r="DS114" s="1015"/>
      <c r="DT114" s="1015"/>
      <c r="DU114" s="1016"/>
      <c r="DV114" s="1018" t="s">
        <v>445</v>
      </c>
      <c r="DW114" s="1019"/>
      <c r="DX114" s="1019"/>
      <c r="DY114" s="1019"/>
      <c r="DZ114" s="1020"/>
    </row>
    <row r="115" spans="1:130" s="247" customFormat="1" ht="26.25" customHeight="1">
      <c r="A115" s="1010"/>
      <c r="B115" s="1011"/>
      <c r="C115" s="1006" t="s">
        <v>460</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8964</v>
      </c>
      <c r="AB115" s="990"/>
      <c r="AC115" s="990"/>
      <c r="AD115" s="990"/>
      <c r="AE115" s="991"/>
      <c r="AF115" s="992">
        <v>8904</v>
      </c>
      <c r="AG115" s="990"/>
      <c r="AH115" s="990"/>
      <c r="AI115" s="990"/>
      <c r="AJ115" s="991"/>
      <c r="AK115" s="992">
        <v>1344</v>
      </c>
      <c r="AL115" s="990"/>
      <c r="AM115" s="990"/>
      <c r="AN115" s="990"/>
      <c r="AO115" s="991"/>
      <c r="AP115" s="993">
        <v>0.1</v>
      </c>
      <c r="AQ115" s="994"/>
      <c r="AR115" s="994"/>
      <c r="AS115" s="994"/>
      <c r="AT115" s="995"/>
      <c r="AU115" s="956"/>
      <c r="AV115" s="957"/>
      <c r="AW115" s="957"/>
      <c r="AX115" s="957"/>
      <c r="AY115" s="957"/>
      <c r="AZ115" s="1005" t="s">
        <v>461</v>
      </c>
      <c r="BA115" s="1006"/>
      <c r="BB115" s="1006"/>
      <c r="BC115" s="1006"/>
      <c r="BD115" s="1006"/>
      <c r="BE115" s="1006"/>
      <c r="BF115" s="1006"/>
      <c r="BG115" s="1006"/>
      <c r="BH115" s="1006"/>
      <c r="BI115" s="1006"/>
      <c r="BJ115" s="1006"/>
      <c r="BK115" s="1006"/>
      <c r="BL115" s="1006"/>
      <c r="BM115" s="1006"/>
      <c r="BN115" s="1006"/>
      <c r="BO115" s="1006"/>
      <c r="BP115" s="1007"/>
      <c r="BQ115" s="975" t="s">
        <v>448</v>
      </c>
      <c r="BR115" s="976"/>
      <c r="BS115" s="976"/>
      <c r="BT115" s="976"/>
      <c r="BU115" s="976"/>
      <c r="BV115" s="976" t="s">
        <v>127</v>
      </c>
      <c r="BW115" s="976"/>
      <c r="BX115" s="976"/>
      <c r="BY115" s="976"/>
      <c r="BZ115" s="976"/>
      <c r="CA115" s="976" t="s">
        <v>127</v>
      </c>
      <c r="CB115" s="976"/>
      <c r="CC115" s="976"/>
      <c r="CD115" s="976"/>
      <c r="CE115" s="976"/>
      <c r="CF115" s="970" t="s">
        <v>440</v>
      </c>
      <c r="CG115" s="971"/>
      <c r="CH115" s="971"/>
      <c r="CI115" s="971"/>
      <c r="CJ115" s="971"/>
      <c r="CK115" s="1001"/>
      <c r="CL115" s="1002"/>
      <c r="CM115" s="1005" t="s">
        <v>462</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440</v>
      </c>
      <c r="DH115" s="1015"/>
      <c r="DI115" s="1015"/>
      <c r="DJ115" s="1015"/>
      <c r="DK115" s="1016"/>
      <c r="DL115" s="1017" t="s">
        <v>440</v>
      </c>
      <c r="DM115" s="1015"/>
      <c r="DN115" s="1015"/>
      <c r="DO115" s="1015"/>
      <c r="DP115" s="1016"/>
      <c r="DQ115" s="1017" t="s">
        <v>440</v>
      </c>
      <c r="DR115" s="1015"/>
      <c r="DS115" s="1015"/>
      <c r="DT115" s="1015"/>
      <c r="DU115" s="1016"/>
      <c r="DV115" s="1018" t="s">
        <v>445</v>
      </c>
      <c r="DW115" s="1019"/>
      <c r="DX115" s="1019"/>
      <c r="DY115" s="1019"/>
      <c r="DZ115" s="1020"/>
    </row>
    <row r="116" spans="1:130" s="247" customFormat="1" ht="26.25" customHeight="1">
      <c r="A116" s="1012"/>
      <c r="B116" s="1013"/>
      <c r="C116" s="1021" t="s">
        <v>463</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451</v>
      </c>
      <c r="AB116" s="1015"/>
      <c r="AC116" s="1015"/>
      <c r="AD116" s="1015"/>
      <c r="AE116" s="1016"/>
      <c r="AF116" s="1017" t="s">
        <v>440</v>
      </c>
      <c r="AG116" s="1015"/>
      <c r="AH116" s="1015"/>
      <c r="AI116" s="1015"/>
      <c r="AJ116" s="1016"/>
      <c r="AK116" s="1017" t="s">
        <v>440</v>
      </c>
      <c r="AL116" s="1015"/>
      <c r="AM116" s="1015"/>
      <c r="AN116" s="1015"/>
      <c r="AO116" s="1016"/>
      <c r="AP116" s="1018" t="s">
        <v>440</v>
      </c>
      <c r="AQ116" s="1019"/>
      <c r="AR116" s="1019"/>
      <c r="AS116" s="1019"/>
      <c r="AT116" s="1020"/>
      <c r="AU116" s="956"/>
      <c r="AV116" s="957"/>
      <c r="AW116" s="957"/>
      <c r="AX116" s="957"/>
      <c r="AY116" s="957"/>
      <c r="AZ116" s="1023" t="s">
        <v>464</v>
      </c>
      <c r="BA116" s="1024"/>
      <c r="BB116" s="1024"/>
      <c r="BC116" s="1024"/>
      <c r="BD116" s="1024"/>
      <c r="BE116" s="1024"/>
      <c r="BF116" s="1024"/>
      <c r="BG116" s="1024"/>
      <c r="BH116" s="1024"/>
      <c r="BI116" s="1024"/>
      <c r="BJ116" s="1024"/>
      <c r="BK116" s="1024"/>
      <c r="BL116" s="1024"/>
      <c r="BM116" s="1024"/>
      <c r="BN116" s="1024"/>
      <c r="BO116" s="1024"/>
      <c r="BP116" s="1025"/>
      <c r="BQ116" s="975" t="s">
        <v>440</v>
      </c>
      <c r="BR116" s="976"/>
      <c r="BS116" s="976"/>
      <c r="BT116" s="976"/>
      <c r="BU116" s="976"/>
      <c r="BV116" s="976" t="s">
        <v>444</v>
      </c>
      <c r="BW116" s="976"/>
      <c r="BX116" s="976"/>
      <c r="BY116" s="976"/>
      <c r="BZ116" s="976"/>
      <c r="CA116" s="976" t="s">
        <v>440</v>
      </c>
      <c r="CB116" s="976"/>
      <c r="CC116" s="976"/>
      <c r="CD116" s="976"/>
      <c r="CE116" s="976"/>
      <c r="CF116" s="970" t="s">
        <v>445</v>
      </c>
      <c r="CG116" s="971"/>
      <c r="CH116" s="971"/>
      <c r="CI116" s="971"/>
      <c r="CJ116" s="971"/>
      <c r="CK116" s="1001"/>
      <c r="CL116" s="1002"/>
      <c r="CM116" s="972" t="s">
        <v>465</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v>15436</v>
      </c>
      <c r="DH116" s="1015"/>
      <c r="DI116" s="1015"/>
      <c r="DJ116" s="1015"/>
      <c r="DK116" s="1016"/>
      <c r="DL116" s="1017">
        <v>6531</v>
      </c>
      <c r="DM116" s="1015"/>
      <c r="DN116" s="1015"/>
      <c r="DO116" s="1015"/>
      <c r="DP116" s="1016"/>
      <c r="DQ116" s="1017">
        <v>5187</v>
      </c>
      <c r="DR116" s="1015"/>
      <c r="DS116" s="1015"/>
      <c r="DT116" s="1015"/>
      <c r="DU116" s="1016"/>
      <c r="DV116" s="1018">
        <v>0.3</v>
      </c>
      <c r="DW116" s="1019"/>
      <c r="DX116" s="1019"/>
      <c r="DY116" s="1019"/>
      <c r="DZ116" s="1020"/>
    </row>
    <row r="117" spans="1:130" s="247" customFormat="1" ht="26.25" customHeight="1">
      <c r="A117" s="960" t="s">
        <v>188</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466</v>
      </c>
      <c r="Z117" s="942"/>
      <c r="AA117" s="1032">
        <v>581788</v>
      </c>
      <c r="AB117" s="1033"/>
      <c r="AC117" s="1033"/>
      <c r="AD117" s="1033"/>
      <c r="AE117" s="1034"/>
      <c r="AF117" s="1035">
        <v>568912</v>
      </c>
      <c r="AG117" s="1033"/>
      <c r="AH117" s="1033"/>
      <c r="AI117" s="1033"/>
      <c r="AJ117" s="1034"/>
      <c r="AK117" s="1035">
        <v>585196</v>
      </c>
      <c r="AL117" s="1033"/>
      <c r="AM117" s="1033"/>
      <c r="AN117" s="1033"/>
      <c r="AO117" s="1034"/>
      <c r="AP117" s="1036"/>
      <c r="AQ117" s="1037"/>
      <c r="AR117" s="1037"/>
      <c r="AS117" s="1037"/>
      <c r="AT117" s="1038"/>
      <c r="AU117" s="956"/>
      <c r="AV117" s="957"/>
      <c r="AW117" s="957"/>
      <c r="AX117" s="957"/>
      <c r="AY117" s="957"/>
      <c r="AZ117" s="1023" t="s">
        <v>467</v>
      </c>
      <c r="BA117" s="1024"/>
      <c r="BB117" s="1024"/>
      <c r="BC117" s="1024"/>
      <c r="BD117" s="1024"/>
      <c r="BE117" s="1024"/>
      <c r="BF117" s="1024"/>
      <c r="BG117" s="1024"/>
      <c r="BH117" s="1024"/>
      <c r="BI117" s="1024"/>
      <c r="BJ117" s="1024"/>
      <c r="BK117" s="1024"/>
      <c r="BL117" s="1024"/>
      <c r="BM117" s="1024"/>
      <c r="BN117" s="1024"/>
      <c r="BO117" s="1024"/>
      <c r="BP117" s="1025"/>
      <c r="BQ117" s="975" t="s">
        <v>441</v>
      </c>
      <c r="BR117" s="976"/>
      <c r="BS117" s="976"/>
      <c r="BT117" s="976"/>
      <c r="BU117" s="976"/>
      <c r="BV117" s="976" t="s">
        <v>448</v>
      </c>
      <c r="BW117" s="976"/>
      <c r="BX117" s="976"/>
      <c r="BY117" s="976"/>
      <c r="BZ117" s="976"/>
      <c r="CA117" s="976" t="s">
        <v>441</v>
      </c>
      <c r="CB117" s="976"/>
      <c r="CC117" s="976"/>
      <c r="CD117" s="976"/>
      <c r="CE117" s="976"/>
      <c r="CF117" s="970" t="s">
        <v>445</v>
      </c>
      <c r="CG117" s="971"/>
      <c r="CH117" s="971"/>
      <c r="CI117" s="971"/>
      <c r="CJ117" s="971"/>
      <c r="CK117" s="1001"/>
      <c r="CL117" s="1002"/>
      <c r="CM117" s="972" t="s">
        <v>468</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440</v>
      </c>
      <c r="DH117" s="1015"/>
      <c r="DI117" s="1015"/>
      <c r="DJ117" s="1015"/>
      <c r="DK117" s="1016"/>
      <c r="DL117" s="1017" t="s">
        <v>440</v>
      </c>
      <c r="DM117" s="1015"/>
      <c r="DN117" s="1015"/>
      <c r="DO117" s="1015"/>
      <c r="DP117" s="1016"/>
      <c r="DQ117" s="1017" t="s">
        <v>127</v>
      </c>
      <c r="DR117" s="1015"/>
      <c r="DS117" s="1015"/>
      <c r="DT117" s="1015"/>
      <c r="DU117" s="1016"/>
      <c r="DV117" s="1018" t="s">
        <v>441</v>
      </c>
      <c r="DW117" s="1019"/>
      <c r="DX117" s="1019"/>
      <c r="DY117" s="1019"/>
      <c r="DZ117" s="1020"/>
    </row>
    <row r="118" spans="1:130" s="247" customFormat="1" ht="26.25" customHeight="1">
      <c r="A118" s="960" t="s">
        <v>435</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433</v>
      </c>
      <c r="AB118" s="941"/>
      <c r="AC118" s="941"/>
      <c r="AD118" s="941"/>
      <c r="AE118" s="942"/>
      <c r="AF118" s="940" t="s">
        <v>309</v>
      </c>
      <c r="AG118" s="941"/>
      <c r="AH118" s="941"/>
      <c r="AI118" s="941"/>
      <c r="AJ118" s="942"/>
      <c r="AK118" s="940" t="s">
        <v>308</v>
      </c>
      <c r="AL118" s="941"/>
      <c r="AM118" s="941"/>
      <c r="AN118" s="941"/>
      <c r="AO118" s="942"/>
      <c r="AP118" s="1027" t="s">
        <v>434</v>
      </c>
      <c r="AQ118" s="1028"/>
      <c r="AR118" s="1028"/>
      <c r="AS118" s="1028"/>
      <c r="AT118" s="1029"/>
      <c r="AU118" s="956"/>
      <c r="AV118" s="957"/>
      <c r="AW118" s="957"/>
      <c r="AX118" s="957"/>
      <c r="AY118" s="957"/>
      <c r="AZ118" s="1030" t="s">
        <v>469</v>
      </c>
      <c r="BA118" s="1021"/>
      <c r="BB118" s="1021"/>
      <c r="BC118" s="1021"/>
      <c r="BD118" s="1021"/>
      <c r="BE118" s="1021"/>
      <c r="BF118" s="1021"/>
      <c r="BG118" s="1021"/>
      <c r="BH118" s="1021"/>
      <c r="BI118" s="1021"/>
      <c r="BJ118" s="1021"/>
      <c r="BK118" s="1021"/>
      <c r="BL118" s="1021"/>
      <c r="BM118" s="1021"/>
      <c r="BN118" s="1021"/>
      <c r="BO118" s="1021"/>
      <c r="BP118" s="1022"/>
      <c r="BQ118" s="1053" t="s">
        <v>127</v>
      </c>
      <c r="BR118" s="1054"/>
      <c r="BS118" s="1054"/>
      <c r="BT118" s="1054"/>
      <c r="BU118" s="1054"/>
      <c r="BV118" s="1054" t="s">
        <v>445</v>
      </c>
      <c r="BW118" s="1054"/>
      <c r="BX118" s="1054"/>
      <c r="BY118" s="1054"/>
      <c r="BZ118" s="1054"/>
      <c r="CA118" s="1054" t="s">
        <v>127</v>
      </c>
      <c r="CB118" s="1054"/>
      <c r="CC118" s="1054"/>
      <c r="CD118" s="1054"/>
      <c r="CE118" s="1054"/>
      <c r="CF118" s="970" t="s">
        <v>445</v>
      </c>
      <c r="CG118" s="971"/>
      <c r="CH118" s="971"/>
      <c r="CI118" s="971"/>
      <c r="CJ118" s="971"/>
      <c r="CK118" s="1001"/>
      <c r="CL118" s="1002"/>
      <c r="CM118" s="972" t="s">
        <v>470</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440</v>
      </c>
      <c r="DH118" s="1015"/>
      <c r="DI118" s="1015"/>
      <c r="DJ118" s="1015"/>
      <c r="DK118" s="1016"/>
      <c r="DL118" s="1017" t="s">
        <v>127</v>
      </c>
      <c r="DM118" s="1015"/>
      <c r="DN118" s="1015"/>
      <c r="DO118" s="1015"/>
      <c r="DP118" s="1016"/>
      <c r="DQ118" s="1017" t="s">
        <v>127</v>
      </c>
      <c r="DR118" s="1015"/>
      <c r="DS118" s="1015"/>
      <c r="DT118" s="1015"/>
      <c r="DU118" s="1016"/>
      <c r="DV118" s="1018" t="s">
        <v>440</v>
      </c>
      <c r="DW118" s="1019"/>
      <c r="DX118" s="1019"/>
      <c r="DY118" s="1019"/>
      <c r="DZ118" s="1020"/>
    </row>
    <row r="119" spans="1:130" s="247" customFormat="1" ht="26.25" customHeight="1">
      <c r="A119" s="1114" t="s">
        <v>438</v>
      </c>
      <c r="B119" s="1000"/>
      <c r="C119" s="979" t="s">
        <v>439</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445</v>
      </c>
      <c r="AB119" s="948"/>
      <c r="AC119" s="948"/>
      <c r="AD119" s="948"/>
      <c r="AE119" s="949"/>
      <c r="AF119" s="950" t="s">
        <v>441</v>
      </c>
      <c r="AG119" s="948"/>
      <c r="AH119" s="948"/>
      <c r="AI119" s="948"/>
      <c r="AJ119" s="949"/>
      <c r="AK119" s="950" t="s">
        <v>127</v>
      </c>
      <c r="AL119" s="948"/>
      <c r="AM119" s="948"/>
      <c r="AN119" s="948"/>
      <c r="AO119" s="949"/>
      <c r="AP119" s="951" t="s">
        <v>440</v>
      </c>
      <c r="AQ119" s="952"/>
      <c r="AR119" s="952"/>
      <c r="AS119" s="952"/>
      <c r="AT119" s="953"/>
      <c r="AU119" s="958"/>
      <c r="AV119" s="959"/>
      <c r="AW119" s="959"/>
      <c r="AX119" s="959"/>
      <c r="AY119" s="959"/>
      <c r="AZ119" s="278" t="s">
        <v>188</v>
      </c>
      <c r="BA119" s="278"/>
      <c r="BB119" s="278"/>
      <c r="BC119" s="278"/>
      <c r="BD119" s="278"/>
      <c r="BE119" s="278"/>
      <c r="BF119" s="278"/>
      <c r="BG119" s="278"/>
      <c r="BH119" s="278"/>
      <c r="BI119" s="278"/>
      <c r="BJ119" s="278"/>
      <c r="BK119" s="278"/>
      <c r="BL119" s="278"/>
      <c r="BM119" s="278"/>
      <c r="BN119" s="278"/>
      <c r="BO119" s="1031" t="s">
        <v>471</v>
      </c>
      <c r="BP119" s="1062"/>
      <c r="BQ119" s="1053">
        <v>6003900</v>
      </c>
      <c r="BR119" s="1054"/>
      <c r="BS119" s="1054"/>
      <c r="BT119" s="1054"/>
      <c r="BU119" s="1054"/>
      <c r="BV119" s="1054">
        <v>6056879</v>
      </c>
      <c r="BW119" s="1054"/>
      <c r="BX119" s="1054"/>
      <c r="BY119" s="1054"/>
      <c r="BZ119" s="1054"/>
      <c r="CA119" s="1054">
        <v>6036395</v>
      </c>
      <c r="CB119" s="1054"/>
      <c r="CC119" s="1054"/>
      <c r="CD119" s="1054"/>
      <c r="CE119" s="1054"/>
      <c r="CF119" s="1055"/>
      <c r="CG119" s="1056"/>
      <c r="CH119" s="1056"/>
      <c r="CI119" s="1056"/>
      <c r="CJ119" s="1057"/>
      <c r="CK119" s="1003"/>
      <c r="CL119" s="1004"/>
      <c r="CM119" s="1058" t="s">
        <v>472</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445</v>
      </c>
      <c r="DH119" s="1040"/>
      <c r="DI119" s="1040"/>
      <c r="DJ119" s="1040"/>
      <c r="DK119" s="1041"/>
      <c r="DL119" s="1039" t="s">
        <v>127</v>
      </c>
      <c r="DM119" s="1040"/>
      <c r="DN119" s="1040"/>
      <c r="DO119" s="1040"/>
      <c r="DP119" s="1041"/>
      <c r="DQ119" s="1039" t="s">
        <v>440</v>
      </c>
      <c r="DR119" s="1040"/>
      <c r="DS119" s="1040"/>
      <c r="DT119" s="1040"/>
      <c r="DU119" s="1041"/>
      <c r="DV119" s="1042" t="s">
        <v>448</v>
      </c>
      <c r="DW119" s="1043"/>
      <c r="DX119" s="1043"/>
      <c r="DY119" s="1043"/>
      <c r="DZ119" s="1044"/>
    </row>
    <row r="120" spans="1:130" s="247" customFormat="1" ht="26.25" customHeight="1">
      <c r="A120" s="1115"/>
      <c r="B120" s="1002"/>
      <c r="C120" s="972" t="s">
        <v>447</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127</v>
      </c>
      <c r="AB120" s="1015"/>
      <c r="AC120" s="1015"/>
      <c r="AD120" s="1015"/>
      <c r="AE120" s="1016"/>
      <c r="AF120" s="1017" t="s">
        <v>127</v>
      </c>
      <c r="AG120" s="1015"/>
      <c r="AH120" s="1015"/>
      <c r="AI120" s="1015"/>
      <c r="AJ120" s="1016"/>
      <c r="AK120" s="1017" t="s">
        <v>127</v>
      </c>
      <c r="AL120" s="1015"/>
      <c r="AM120" s="1015"/>
      <c r="AN120" s="1015"/>
      <c r="AO120" s="1016"/>
      <c r="AP120" s="1018" t="s">
        <v>440</v>
      </c>
      <c r="AQ120" s="1019"/>
      <c r="AR120" s="1019"/>
      <c r="AS120" s="1019"/>
      <c r="AT120" s="1020"/>
      <c r="AU120" s="1045" t="s">
        <v>473</v>
      </c>
      <c r="AV120" s="1046"/>
      <c r="AW120" s="1046"/>
      <c r="AX120" s="1046"/>
      <c r="AY120" s="1047"/>
      <c r="AZ120" s="996" t="s">
        <v>474</v>
      </c>
      <c r="BA120" s="945"/>
      <c r="BB120" s="945"/>
      <c r="BC120" s="945"/>
      <c r="BD120" s="945"/>
      <c r="BE120" s="945"/>
      <c r="BF120" s="945"/>
      <c r="BG120" s="945"/>
      <c r="BH120" s="945"/>
      <c r="BI120" s="945"/>
      <c r="BJ120" s="945"/>
      <c r="BK120" s="945"/>
      <c r="BL120" s="945"/>
      <c r="BM120" s="945"/>
      <c r="BN120" s="945"/>
      <c r="BO120" s="945"/>
      <c r="BP120" s="946"/>
      <c r="BQ120" s="982">
        <v>3228731</v>
      </c>
      <c r="BR120" s="983"/>
      <c r="BS120" s="983"/>
      <c r="BT120" s="983"/>
      <c r="BU120" s="983"/>
      <c r="BV120" s="983">
        <v>3207011</v>
      </c>
      <c r="BW120" s="983"/>
      <c r="BX120" s="983"/>
      <c r="BY120" s="983"/>
      <c r="BZ120" s="983"/>
      <c r="CA120" s="983">
        <v>3316019</v>
      </c>
      <c r="CB120" s="983"/>
      <c r="CC120" s="983"/>
      <c r="CD120" s="983"/>
      <c r="CE120" s="983"/>
      <c r="CF120" s="997">
        <v>191.5</v>
      </c>
      <c r="CG120" s="998"/>
      <c r="CH120" s="998"/>
      <c r="CI120" s="998"/>
      <c r="CJ120" s="998"/>
      <c r="CK120" s="1063" t="s">
        <v>475</v>
      </c>
      <c r="CL120" s="1064"/>
      <c r="CM120" s="1064"/>
      <c r="CN120" s="1064"/>
      <c r="CO120" s="1065"/>
      <c r="CP120" s="1071" t="s">
        <v>476</v>
      </c>
      <c r="CQ120" s="1072"/>
      <c r="CR120" s="1072"/>
      <c r="CS120" s="1072"/>
      <c r="CT120" s="1072"/>
      <c r="CU120" s="1072"/>
      <c r="CV120" s="1072"/>
      <c r="CW120" s="1072"/>
      <c r="CX120" s="1072"/>
      <c r="CY120" s="1072"/>
      <c r="CZ120" s="1072"/>
      <c r="DA120" s="1072"/>
      <c r="DB120" s="1072"/>
      <c r="DC120" s="1072"/>
      <c r="DD120" s="1072"/>
      <c r="DE120" s="1072"/>
      <c r="DF120" s="1073"/>
      <c r="DG120" s="982">
        <v>747694</v>
      </c>
      <c r="DH120" s="983"/>
      <c r="DI120" s="983"/>
      <c r="DJ120" s="983"/>
      <c r="DK120" s="983"/>
      <c r="DL120" s="983">
        <v>730195</v>
      </c>
      <c r="DM120" s="983"/>
      <c r="DN120" s="983"/>
      <c r="DO120" s="983"/>
      <c r="DP120" s="983"/>
      <c r="DQ120" s="983">
        <v>693630</v>
      </c>
      <c r="DR120" s="983"/>
      <c r="DS120" s="983"/>
      <c r="DT120" s="983"/>
      <c r="DU120" s="983"/>
      <c r="DV120" s="984">
        <v>40.1</v>
      </c>
      <c r="DW120" s="984"/>
      <c r="DX120" s="984"/>
      <c r="DY120" s="984"/>
      <c r="DZ120" s="985"/>
    </row>
    <row r="121" spans="1:130" s="247" customFormat="1" ht="26.25" customHeight="1">
      <c r="A121" s="1115"/>
      <c r="B121" s="1002"/>
      <c r="C121" s="1023" t="s">
        <v>477</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440</v>
      </c>
      <c r="AB121" s="1015"/>
      <c r="AC121" s="1015"/>
      <c r="AD121" s="1015"/>
      <c r="AE121" s="1016"/>
      <c r="AF121" s="1017" t="s">
        <v>127</v>
      </c>
      <c r="AG121" s="1015"/>
      <c r="AH121" s="1015"/>
      <c r="AI121" s="1015"/>
      <c r="AJ121" s="1016"/>
      <c r="AK121" s="1017" t="s">
        <v>448</v>
      </c>
      <c r="AL121" s="1015"/>
      <c r="AM121" s="1015"/>
      <c r="AN121" s="1015"/>
      <c r="AO121" s="1016"/>
      <c r="AP121" s="1018" t="s">
        <v>448</v>
      </c>
      <c r="AQ121" s="1019"/>
      <c r="AR121" s="1019"/>
      <c r="AS121" s="1019"/>
      <c r="AT121" s="1020"/>
      <c r="AU121" s="1048"/>
      <c r="AV121" s="1049"/>
      <c r="AW121" s="1049"/>
      <c r="AX121" s="1049"/>
      <c r="AY121" s="1050"/>
      <c r="AZ121" s="1005" t="s">
        <v>478</v>
      </c>
      <c r="BA121" s="1006"/>
      <c r="BB121" s="1006"/>
      <c r="BC121" s="1006"/>
      <c r="BD121" s="1006"/>
      <c r="BE121" s="1006"/>
      <c r="BF121" s="1006"/>
      <c r="BG121" s="1006"/>
      <c r="BH121" s="1006"/>
      <c r="BI121" s="1006"/>
      <c r="BJ121" s="1006"/>
      <c r="BK121" s="1006"/>
      <c r="BL121" s="1006"/>
      <c r="BM121" s="1006"/>
      <c r="BN121" s="1006"/>
      <c r="BO121" s="1006"/>
      <c r="BP121" s="1007"/>
      <c r="BQ121" s="975">
        <v>18000</v>
      </c>
      <c r="BR121" s="976"/>
      <c r="BS121" s="976"/>
      <c r="BT121" s="976"/>
      <c r="BU121" s="976"/>
      <c r="BV121" s="976">
        <v>16800</v>
      </c>
      <c r="BW121" s="976"/>
      <c r="BX121" s="976"/>
      <c r="BY121" s="976"/>
      <c r="BZ121" s="976"/>
      <c r="CA121" s="976">
        <v>15600</v>
      </c>
      <c r="CB121" s="976"/>
      <c r="CC121" s="976"/>
      <c r="CD121" s="976"/>
      <c r="CE121" s="976"/>
      <c r="CF121" s="970">
        <v>0.9</v>
      </c>
      <c r="CG121" s="971"/>
      <c r="CH121" s="971"/>
      <c r="CI121" s="971"/>
      <c r="CJ121" s="971"/>
      <c r="CK121" s="1066"/>
      <c r="CL121" s="1067"/>
      <c r="CM121" s="1067"/>
      <c r="CN121" s="1067"/>
      <c r="CO121" s="1068"/>
      <c r="CP121" s="1076" t="s">
        <v>408</v>
      </c>
      <c r="CQ121" s="1077"/>
      <c r="CR121" s="1077"/>
      <c r="CS121" s="1077"/>
      <c r="CT121" s="1077"/>
      <c r="CU121" s="1077"/>
      <c r="CV121" s="1077"/>
      <c r="CW121" s="1077"/>
      <c r="CX121" s="1077"/>
      <c r="CY121" s="1077"/>
      <c r="CZ121" s="1077"/>
      <c r="DA121" s="1077"/>
      <c r="DB121" s="1077"/>
      <c r="DC121" s="1077"/>
      <c r="DD121" s="1077"/>
      <c r="DE121" s="1077"/>
      <c r="DF121" s="1078"/>
      <c r="DG121" s="975">
        <v>479068</v>
      </c>
      <c r="DH121" s="976"/>
      <c r="DI121" s="976"/>
      <c r="DJ121" s="976"/>
      <c r="DK121" s="976"/>
      <c r="DL121" s="976">
        <v>489185</v>
      </c>
      <c r="DM121" s="976"/>
      <c r="DN121" s="976"/>
      <c r="DO121" s="976"/>
      <c r="DP121" s="976"/>
      <c r="DQ121" s="976">
        <v>513031</v>
      </c>
      <c r="DR121" s="976"/>
      <c r="DS121" s="976"/>
      <c r="DT121" s="976"/>
      <c r="DU121" s="976"/>
      <c r="DV121" s="977">
        <v>29.6</v>
      </c>
      <c r="DW121" s="977"/>
      <c r="DX121" s="977"/>
      <c r="DY121" s="977"/>
      <c r="DZ121" s="978"/>
    </row>
    <row r="122" spans="1:130" s="247" customFormat="1" ht="26.25" customHeight="1">
      <c r="A122" s="1115"/>
      <c r="B122" s="1002"/>
      <c r="C122" s="972" t="s">
        <v>459</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440</v>
      </c>
      <c r="AB122" s="1015"/>
      <c r="AC122" s="1015"/>
      <c r="AD122" s="1015"/>
      <c r="AE122" s="1016"/>
      <c r="AF122" s="1017" t="s">
        <v>445</v>
      </c>
      <c r="AG122" s="1015"/>
      <c r="AH122" s="1015"/>
      <c r="AI122" s="1015"/>
      <c r="AJ122" s="1016"/>
      <c r="AK122" s="1017" t="s">
        <v>440</v>
      </c>
      <c r="AL122" s="1015"/>
      <c r="AM122" s="1015"/>
      <c r="AN122" s="1015"/>
      <c r="AO122" s="1016"/>
      <c r="AP122" s="1018" t="s">
        <v>127</v>
      </c>
      <c r="AQ122" s="1019"/>
      <c r="AR122" s="1019"/>
      <c r="AS122" s="1019"/>
      <c r="AT122" s="1020"/>
      <c r="AU122" s="1048"/>
      <c r="AV122" s="1049"/>
      <c r="AW122" s="1049"/>
      <c r="AX122" s="1049"/>
      <c r="AY122" s="1050"/>
      <c r="AZ122" s="1030" t="s">
        <v>479</v>
      </c>
      <c r="BA122" s="1021"/>
      <c r="BB122" s="1021"/>
      <c r="BC122" s="1021"/>
      <c r="BD122" s="1021"/>
      <c r="BE122" s="1021"/>
      <c r="BF122" s="1021"/>
      <c r="BG122" s="1021"/>
      <c r="BH122" s="1021"/>
      <c r="BI122" s="1021"/>
      <c r="BJ122" s="1021"/>
      <c r="BK122" s="1021"/>
      <c r="BL122" s="1021"/>
      <c r="BM122" s="1021"/>
      <c r="BN122" s="1021"/>
      <c r="BO122" s="1021"/>
      <c r="BP122" s="1022"/>
      <c r="BQ122" s="1053">
        <v>4240054</v>
      </c>
      <c r="BR122" s="1054"/>
      <c r="BS122" s="1054"/>
      <c r="BT122" s="1054"/>
      <c r="BU122" s="1054"/>
      <c r="BV122" s="1054">
        <v>4491212</v>
      </c>
      <c r="BW122" s="1054"/>
      <c r="BX122" s="1054"/>
      <c r="BY122" s="1054"/>
      <c r="BZ122" s="1054"/>
      <c r="CA122" s="1054">
        <v>4410286</v>
      </c>
      <c r="CB122" s="1054"/>
      <c r="CC122" s="1054"/>
      <c r="CD122" s="1054"/>
      <c r="CE122" s="1054"/>
      <c r="CF122" s="1074">
        <v>254.7</v>
      </c>
      <c r="CG122" s="1075"/>
      <c r="CH122" s="1075"/>
      <c r="CI122" s="1075"/>
      <c r="CJ122" s="1075"/>
      <c r="CK122" s="1066"/>
      <c r="CL122" s="1067"/>
      <c r="CM122" s="1067"/>
      <c r="CN122" s="1067"/>
      <c r="CO122" s="1068"/>
      <c r="CP122" s="1076" t="s">
        <v>411</v>
      </c>
      <c r="CQ122" s="1077"/>
      <c r="CR122" s="1077"/>
      <c r="CS122" s="1077"/>
      <c r="CT122" s="1077"/>
      <c r="CU122" s="1077"/>
      <c r="CV122" s="1077"/>
      <c r="CW122" s="1077"/>
      <c r="CX122" s="1077"/>
      <c r="CY122" s="1077"/>
      <c r="CZ122" s="1077"/>
      <c r="DA122" s="1077"/>
      <c r="DB122" s="1077"/>
      <c r="DC122" s="1077"/>
      <c r="DD122" s="1077"/>
      <c r="DE122" s="1077"/>
      <c r="DF122" s="1078"/>
      <c r="DG122" s="975">
        <v>33225</v>
      </c>
      <c r="DH122" s="976"/>
      <c r="DI122" s="976"/>
      <c r="DJ122" s="976"/>
      <c r="DK122" s="976"/>
      <c r="DL122" s="976">
        <v>34911</v>
      </c>
      <c r="DM122" s="976"/>
      <c r="DN122" s="976"/>
      <c r="DO122" s="976"/>
      <c r="DP122" s="976"/>
      <c r="DQ122" s="976">
        <v>36481</v>
      </c>
      <c r="DR122" s="976"/>
      <c r="DS122" s="976"/>
      <c r="DT122" s="976"/>
      <c r="DU122" s="976"/>
      <c r="DV122" s="977">
        <v>2.1</v>
      </c>
      <c r="DW122" s="977"/>
      <c r="DX122" s="977"/>
      <c r="DY122" s="977"/>
      <c r="DZ122" s="978"/>
    </row>
    <row r="123" spans="1:130" s="247" customFormat="1" ht="26.25" customHeight="1">
      <c r="A123" s="1115"/>
      <c r="B123" s="1002"/>
      <c r="C123" s="972" t="s">
        <v>465</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v>8964</v>
      </c>
      <c r="AB123" s="1015"/>
      <c r="AC123" s="1015"/>
      <c r="AD123" s="1015"/>
      <c r="AE123" s="1016"/>
      <c r="AF123" s="1017">
        <v>8904</v>
      </c>
      <c r="AG123" s="1015"/>
      <c r="AH123" s="1015"/>
      <c r="AI123" s="1015"/>
      <c r="AJ123" s="1016"/>
      <c r="AK123" s="1017">
        <v>1344</v>
      </c>
      <c r="AL123" s="1015"/>
      <c r="AM123" s="1015"/>
      <c r="AN123" s="1015"/>
      <c r="AO123" s="1016"/>
      <c r="AP123" s="1018">
        <v>0.1</v>
      </c>
      <c r="AQ123" s="1019"/>
      <c r="AR123" s="1019"/>
      <c r="AS123" s="1019"/>
      <c r="AT123" s="1020"/>
      <c r="AU123" s="1051"/>
      <c r="AV123" s="1052"/>
      <c r="AW123" s="1052"/>
      <c r="AX123" s="1052"/>
      <c r="AY123" s="1052"/>
      <c r="AZ123" s="278" t="s">
        <v>188</v>
      </c>
      <c r="BA123" s="278"/>
      <c r="BB123" s="278"/>
      <c r="BC123" s="278"/>
      <c r="BD123" s="278"/>
      <c r="BE123" s="278"/>
      <c r="BF123" s="278"/>
      <c r="BG123" s="278"/>
      <c r="BH123" s="278"/>
      <c r="BI123" s="278"/>
      <c r="BJ123" s="278"/>
      <c r="BK123" s="278"/>
      <c r="BL123" s="278"/>
      <c r="BM123" s="278"/>
      <c r="BN123" s="278"/>
      <c r="BO123" s="1031" t="s">
        <v>480</v>
      </c>
      <c r="BP123" s="1062"/>
      <c r="BQ123" s="1121">
        <v>7486785</v>
      </c>
      <c r="BR123" s="1122"/>
      <c r="BS123" s="1122"/>
      <c r="BT123" s="1122"/>
      <c r="BU123" s="1122"/>
      <c r="BV123" s="1122">
        <v>7715023</v>
      </c>
      <c r="BW123" s="1122"/>
      <c r="BX123" s="1122"/>
      <c r="BY123" s="1122"/>
      <c r="BZ123" s="1122"/>
      <c r="CA123" s="1122">
        <v>7741905</v>
      </c>
      <c r="CB123" s="1122"/>
      <c r="CC123" s="1122"/>
      <c r="CD123" s="1122"/>
      <c r="CE123" s="1122"/>
      <c r="CF123" s="1055"/>
      <c r="CG123" s="1056"/>
      <c r="CH123" s="1056"/>
      <c r="CI123" s="1056"/>
      <c r="CJ123" s="1057"/>
      <c r="CK123" s="1066"/>
      <c r="CL123" s="1067"/>
      <c r="CM123" s="1067"/>
      <c r="CN123" s="1067"/>
      <c r="CO123" s="1068"/>
      <c r="CP123" s="1076" t="s">
        <v>481</v>
      </c>
      <c r="CQ123" s="1077"/>
      <c r="CR123" s="1077"/>
      <c r="CS123" s="1077"/>
      <c r="CT123" s="1077"/>
      <c r="CU123" s="1077"/>
      <c r="CV123" s="1077"/>
      <c r="CW123" s="1077"/>
      <c r="CX123" s="1077"/>
      <c r="CY123" s="1077"/>
      <c r="CZ123" s="1077"/>
      <c r="DA123" s="1077"/>
      <c r="DB123" s="1077"/>
      <c r="DC123" s="1077"/>
      <c r="DD123" s="1077"/>
      <c r="DE123" s="1077"/>
      <c r="DF123" s="1078"/>
      <c r="DG123" s="1014">
        <v>7600</v>
      </c>
      <c r="DH123" s="1015"/>
      <c r="DI123" s="1015"/>
      <c r="DJ123" s="1015"/>
      <c r="DK123" s="1016"/>
      <c r="DL123" s="1017">
        <v>30700</v>
      </c>
      <c r="DM123" s="1015"/>
      <c r="DN123" s="1015"/>
      <c r="DO123" s="1015"/>
      <c r="DP123" s="1016"/>
      <c r="DQ123" s="1017" t="s">
        <v>440</v>
      </c>
      <c r="DR123" s="1015"/>
      <c r="DS123" s="1015"/>
      <c r="DT123" s="1015"/>
      <c r="DU123" s="1016"/>
      <c r="DV123" s="1018" t="s">
        <v>127</v>
      </c>
      <c r="DW123" s="1019"/>
      <c r="DX123" s="1019"/>
      <c r="DY123" s="1019"/>
      <c r="DZ123" s="1020"/>
    </row>
    <row r="124" spans="1:130" s="247" customFormat="1" ht="26.25" customHeight="1" thickBot="1">
      <c r="A124" s="1115"/>
      <c r="B124" s="1002"/>
      <c r="C124" s="972" t="s">
        <v>468</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441</v>
      </c>
      <c r="AB124" s="1015"/>
      <c r="AC124" s="1015"/>
      <c r="AD124" s="1015"/>
      <c r="AE124" s="1016"/>
      <c r="AF124" s="1017" t="s">
        <v>127</v>
      </c>
      <c r="AG124" s="1015"/>
      <c r="AH124" s="1015"/>
      <c r="AI124" s="1015"/>
      <c r="AJ124" s="1016"/>
      <c r="AK124" s="1017" t="s">
        <v>441</v>
      </c>
      <c r="AL124" s="1015"/>
      <c r="AM124" s="1015"/>
      <c r="AN124" s="1015"/>
      <c r="AO124" s="1016"/>
      <c r="AP124" s="1018" t="s">
        <v>441</v>
      </c>
      <c r="AQ124" s="1019"/>
      <c r="AR124" s="1019"/>
      <c r="AS124" s="1019"/>
      <c r="AT124" s="1020"/>
      <c r="AU124" s="1117" t="s">
        <v>482</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t="s">
        <v>441</v>
      </c>
      <c r="BR124" s="1084"/>
      <c r="BS124" s="1084"/>
      <c r="BT124" s="1084"/>
      <c r="BU124" s="1084"/>
      <c r="BV124" s="1084" t="s">
        <v>440</v>
      </c>
      <c r="BW124" s="1084"/>
      <c r="BX124" s="1084"/>
      <c r="BY124" s="1084"/>
      <c r="BZ124" s="1084"/>
      <c r="CA124" s="1084" t="s">
        <v>441</v>
      </c>
      <c r="CB124" s="1084"/>
      <c r="CC124" s="1084"/>
      <c r="CD124" s="1084"/>
      <c r="CE124" s="1084"/>
      <c r="CF124" s="1085"/>
      <c r="CG124" s="1086"/>
      <c r="CH124" s="1086"/>
      <c r="CI124" s="1086"/>
      <c r="CJ124" s="1087"/>
      <c r="CK124" s="1069"/>
      <c r="CL124" s="1069"/>
      <c r="CM124" s="1069"/>
      <c r="CN124" s="1069"/>
      <c r="CO124" s="1070"/>
      <c r="CP124" s="1076" t="s">
        <v>483</v>
      </c>
      <c r="CQ124" s="1077"/>
      <c r="CR124" s="1077"/>
      <c r="CS124" s="1077"/>
      <c r="CT124" s="1077"/>
      <c r="CU124" s="1077"/>
      <c r="CV124" s="1077"/>
      <c r="CW124" s="1077"/>
      <c r="CX124" s="1077"/>
      <c r="CY124" s="1077"/>
      <c r="CZ124" s="1077"/>
      <c r="DA124" s="1077"/>
      <c r="DB124" s="1077"/>
      <c r="DC124" s="1077"/>
      <c r="DD124" s="1077"/>
      <c r="DE124" s="1077"/>
      <c r="DF124" s="1078"/>
      <c r="DG124" s="1061" t="s">
        <v>441</v>
      </c>
      <c r="DH124" s="1040"/>
      <c r="DI124" s="1040"/>
      <c r="DJ124" s="1040"/>
      <c r="DK124" s="1041"/>
      <c r="DL124" s="1039" t="s">
        <v>445</v>
      </c>
      <c r="DM124" s="1040"/>
      <c r="DN124" s="1040"/>
      <c r="DO124" s="1040"/>
      <c r="DP124" s="1041"/>
      <c r="DQ124" s="1039" t="s">
        <v>445</v>
      </c>
      <c r="DR124" s="1040"/>
      <c r="DS124" s="1040"/>
      <c r="DT124" s="1040"/>
      <c r="DU124" s="1041"/>
      <c r="DV124" s="1042" t="s">
        <v>441</v>
      </c>
      <c r="DW124" s="1043"/>
      <c r="DX124" s="1043"/>
      <c r="DY124" s="1043"/>
      <c r="DZ124" s="1044"/>
    </row>
    <row r="125" spans="1:130" s="247" customFormat="1" ht="26.25" customHeight="1">
      <c r="A125" s="1115"/>
      <c r="B125" s="1002"/>
      <c r="C125" s="972" t="s">
        <v>470</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440</v>
      </c>
      <c r="AB125" s="1015"/>
      <c r="AC125" s="1015"/>
      <c r="AD125" s="1015"/>
      <c r="AE125" s="1016"/>
      <c r="AF125" s="1017" t="s">
        <v>441</v>
      </c>
      <c r="AG125" s="1015"/>
      <c r="AH125" s="1015"/>
      <c r="AI125" s="1015"/>
      <c r="AJ125" s="1016"/>
      <c r="AK125" s="1017" t="s">
        <v>445</v>
      </c>
      <c r="AL125" s="1015"/>
      <c r="AM125" s="1015"/>
      <c r="AN125" s="1015"/>
      <c r="AO125" s="1016"/>
      <c r="AP125" s="1018" t="s">
        <v>445</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484</v>
      </c>
      <c r="CL125" s="1064"/>
      <c r="CM125" s="1064"/>
      <c r="CN125" s="1064"/>
      <c r="CO125" s="1065"/>
      <c r="CP125" s="996" t="s">
        <v>485</v>
      </c>
      <c r="CQ125" s="945"/>
      <c r="CR125" s="945"/>
      <c r="CS125" s="945"/>
      <c r="CT125" s="945"/>
      <c r="CU125" s="945"/>
      <c r="CV125" s="945"/>
      <c r="CW125" s="945"/>
      <c r="CX125" s="945"/>
      <c r="CY125" s="945"/>
      <c r="CZ125" s="945"/>
      <c r="DA125" s="945"/>
      <c r="DB125" s="945"/>
      <c r="DC125" s="945"/>
      <c r="DD125" s="945"/>
      <c r="DE125" s="945"/>
      <c r="DF125" s="946"/>
      <c r="DG125" s="982" t="s">
        <v>440</v>
      </c>
      <c r="DH125" s="983"/>
      <c r="DI125" s="983"/>
      <c r="DJ125" s="983"/>
      <c r="DK125" s="983"/>
      <c r="DL125" s="983" t="s">
        <v>127</v>
      </c>
      <c r="DM125" s="983"/>
      <c r="DN125" s="983"/>
      <c r="DO125" s="983"/>
      <c r="DP125" s="983"/>
      <c r="DQ125" s="983" t="s">
        <v>445</v>
      </c>
      <c r="DR125" s="983"/>
      <c r="DS125" s="983"/>
      <c r="DT125" s="983"/>
      <c r="DU125" s="983"/>
      <c r="DV125" s="984" t="s">
        <v>445</v>
      </c>
      <c r="DW125" s="984"/>
      <c r="DX125" s="984"/>
      <c r="DY125" s="984"/>
      <c r="DZ125" s="985"/>
    </row>
    <row r="126" spans="1:130" s="247" customFormat="1" ht="26.25" customHeight="1" thickBot="1">
      <c r="A126" s="1115"/>
      <c r="B126" s="1002"/>
      <c r="C126" s="972" t="s">
        <v>472</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440</v>
      </c>
      <c r="AB126" s="1015"/>
      <c r="AC126" s="1015"/>
      <c r="AD126" s="1015"/>
      <c r="AE126" s="1016"/>
      <c r="AF126" s="1017" t="s">
        <v>445</v>
      </c>
      <c r="AG126" s="1015"/>
      <c r="AH126" s="1015"/>
      <c r="AI126" s="1015"/>
      <c r="AJ126" s="1016"/>
      <c r="AK126" s="1017" t="s">
        <v>445</v>
      </c>
      <c r="AL126" s="1015"/>
      <c r="AM126" s="1015"/>
      <c r="AN126" s="1015"/>
      <c r="AO126" s="1016"/>
      <c r="AP126" s="1018" t="s">
        <v>445</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486</v>
      </c>
      <c r="CQ126" s="1006"/>
      <c r="CR126" s="1006"/>
      <c r="CS126" s="1006"/>
      <c r="CT126" s="1006"/>
      <c r="CU126" s="1006"/>
      <c r="CV126" s="1006"/>
      <c r="CW126" s="1006"/>
      <c r="CX126" s="1006"/>
      <c r="CY126" s="1006"/>
      <c r="CZ126" s="1006"/>
      <c r="DA126" s="1006"/>
      <c r="DB126" s="1006"/>
      <c r="DC126" s="1006"/>
      <c r="DD126" s="1006"/>
      <c r="DE126" s="1006"/>
      <c r="DF126" s="1007"/>
      <c r="DG126" s="975" t="s">
        <v>441</v>
      </c>
      <c r="DH126" s="976"/>
      <c r="DI126" s="976"/>
      <c r="DJ126" s="976"/>
      <c r="DK126" s="976"/>
      <c r="DL126" s="976" t="s">
        <v>445</v>
      </c>
      <c r="DM126" s="976"/>
      <c r="DN126" s="976"/>
      <c r="DO126" s="976"/>
      <c r="DP126" s="976"/>
      <c r="DQ126" s="976" t="s">
        <v>445</v>
      </c>
      <c r="DR126" s="976"/>
      <c r="DS126" s="976"/>
      <c r="DT126" s="976"/>
      <c r="DU126" s="976"/>
      <c r="DV126" s="977" t="s">
        <v>441</v>
      </c>
      <c r="DW126" s="977"/>
      <c r="DX126" s="977"/>
      <c r="DY126" s="977"/>
      <c r="DZ126" s="978"/>
    </row>
    <row r="127" spans="1:130" s="247" customFormat="1" ht="26.25" customHeight="1">
      <c r="A127" s="1116"/>
      <c r="B127" s="1004"/>
      <c r="C127" s="1058" t="s">
        <v>487</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441</v>
      </c>
      <c r="AB127" s="1015"/>
      <c r="AC127" s="1015"/>
      <c r="AD127" s="1015"/>
      <c r="AE127" s="1016"/>
      <c r="AF127" s="1017" t="s">
        <v>440</v>
      </c>
      <c r="AG127" s="1015"/>
      <c r="AH127" s="1015"/>
      <c r="AI127" s="1015"/>
      <c r="AJ127" s="1016"/>
      <c r="AK127" s="1017" t="s">
        <v>441</v>
      </c>
      <c r="AL127" s="1015"/>
      <c r="AM127" s="1015"/>
      <c r="AN127" s="1015"/>
      <c r="AO127" s="1016"/>
      <c r="AP127" s="1018" t="s">
        <v>445</v>
      </c>
      <c r="AQ127" s="1019"/>
      <c r="AR127" s="1019"/>
      <c r="AS127" s="1019"/>
      <c r="AT127" s="1020"/>
      <c r="AU127" s="283"/>
      <c r="AV127" s="283"/>
      <c r="AW127" s="283"/>
      <c r="AX127" s="1088" t="s">
        <v>488</v>
      </c>
      <c r="AY127" s="1089"/>
      <c r="AZ127" s="1089"/>
      <c r="BA127" s="1089"/>
      <c r="BB127" s="1089"/>
      <c r="BC127" s="1089"/>
      <c r="BD127" s="1089"/>
      <c r="BE127" s="1090"/>
      <c r="BF127" s="1091" t="s">
        <v>489</v>
      </c>
      <c r="BG127" s="1089"/>
      <c r="BH127" s="1089"/>
      <c r="BI127" s="1089"/>
      <c r="BJ127" s="1089"/>
      <c r="BK127" s="1089"/>
      <c r="BL127" s="1090"/>
      <c r="BM127" s="1091" t="s">
        <v>490</v>
      </c>
      <c r="BN127" s="1089"/>
      <c r="BO127" s="1089"/>
      <c r="BP127" s="1089"/>
      <c r="BQ127" s="1089"/>
      <c r="BR127" s="1089"/>
      <c r="BS127" s="1090"/>
      <c r="BT127" s="1091" t="s">
        <v>491</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492</v>
      </c>
      <c r="CQ127" s="1006"/>
      <c r="CR127" s="1006"/>
      <c r="CS127" s="1006"/>
      <c r="CT127" s="1006"/>
      <c r="CU127" s="1006"/>
      <c r="CV127" s="1006"/>
      <c r="CW127" s="1006"/>
      <c r="CX127" s="1006"/>
      <c r="CY127" s="1006"/>
      <c r="CZ127" s="1006"/>
      <c r="DA127" s="1006"/>
      <c r="DB127" s="1006"/>
      <c r="DC127" s="1006"/>
      <c r="DD127" s="1006"/>
      <c r="DE127" s="1006"/>
      <c r="DF127" s="1007"/>
      <c r="DG127" s="975" t="s">
        <v>441</v>
      </c>
      <c r="DH127" s="976"/>
      <c r="DI127" s="976"/>
      <c r="DJ127" s="976"/>
      <c r="DK127" s="976"/>
      <c r="DL127" s="976" t="s">
        <v>441</v>
      </c>
      <c r="DM127" s="976"/>
      <c r="DN127" s="976"/>
      <c r="DO127" s="976"/>
      <c r="DP127" s="976"/>
      <c r="DQ127" s="976" t="s">
        <v>127</v>
      </c>
      <c r="DR127" s="976"/>
      <c r="DS127" s="976"/>
      <c r="DT127" s="976"/>
      <c r="DU127" s="976"/>
      <c r="DV127" s="977" t="s">
        <v>127</v>
      </c>
      <c r="DW127" s="977"/>
      <c r="DX127" s="977"/>
      <c r="DY127" s="977"/>
      <c r="DZ127" s="978"/>
    </row>
    <row r="128" spans="1:130" s="247" customFormat="1" ht="26.25" customHeight="1" thickBot="1">
      <c r="A128" s="1099" t="s">
        <v>493</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494</v>
      </c>
      <c r="X128" s="1101"/>
      <c r="Y128" s="1101"/>
      <c r="Z128" s="1102"/>
      <c r="AA128" s="1103" t="s">
        <v>127</v>
      </c>
      <c r="AB128" s="1104"/>
      <c r="AC128" s="1104"/>
      <c r="AD128" s="1104"/>
      <c r="AE128" s="1105"/>
      <c r="AF128" s="1106">
        <v>1200</v>
      </c>
      <c r="AG128" s="1104"/>
      <c r="AH128" s="1104"/>
      <c r="AI128" s="1104"/>
      <c r="AJ128" s="1105"/>
      <c r="AK128" s="1106">
        <v>1200</v>
      </c>
      <c r="AL128" s="1104"/>
      <c r="AM128" s="1104"/>
      <c r="AN128" s="1104"/>
      <c r="AO128" s="1105"/>
      <c r="AP128" s="1107"/>
      <c r="AQ128" s="1108"/>
      <c r="AR128" s="1108"/>
      <c r="AS128" s="1108"/>
      <c r="AT128" s="1109"/>
      <c r="AU128" s="283"/>
      <c r="AV128" s="283"/>
      <c r="AW128" s="283"/>
      <c r="AX128" s="944" t="s">
        <v>495</v>
      </c>
      <c r="AY128" s="945"/>
      <c r="AZ128" s="945"/>
      <c r="BA128" s="945"/>
      <c r="BB128" s="945"/>
      <c r="BC128" s="945"/>
      <c r="BD128" s="945"/>
      <c r="BE128" s="946"/>
      <c r="BF128" s="1110" t="s">
        <v>440</v>
      </c>
      <c r="BG128" s="1111"/>
      <c r="BH128" s="1111"/>
      <c r="BI128" s="1111"/>
      <c r="BJ128" s="1111"/>
      <c r="BK128" s="1111"/>
      <c r="BL128" s="1112"/>
      <c r="BM128" s="1110">
        <v>15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496</v>
      </c>
      <c r="CQ128" s="1093"/>
      <c r="CR128" s="1093"/>
      <c r="CS128" s="1093"/>
      <c r="CT128" s="1093"/>
      <c r="CU128" s="1093"/>
      <c r="CV128" s="1093"/>
      <c r="CW128" s="1093"/>
      <c r="CX128" s="1093"/>
      <c r="CY128" s="1093"/>
      <c r="CZ128" s="1093"/>
      <c r="DA128" s="1093"/>
      <c r="DB128" s="1093"/>
      <c r="DC128" s="1093"/>
      <c r="DD128" s="1093"/>
      <c r="DE128" s="1093"/>
      <c r="DF128" s="1094"/>
      <c r="DG128" s="1095" t="s">
        <v>127</v>
      </c>
      <c r="DH128" s="1096"/>
      <c r="DI128" s="1096"/>
      <c r="DJ128" s="1096"/>
      <c r="DK128" s="1096"/>
      <c r="DL128" s="1096" t="s">
        <v>127</v>
      </c>
      <c r="DM128" s="1096"/>
      <c r="DN128" s="1096"/>
      <c r="DO128" s="1096"/>
      <c r="DP128" s="1096"/>
      <c r="DQ128" s="1096" t="s">
        <v>127</v>
      </c>
      <c r="DR128" s="1096"/>
      <c r="DS128" s="1096"/>
      <c r="DT128" s="1096"/>
      <c r="DU128" s="1096"/>
      <c r="DV128" s="1097" t="s">
        <v>127</v>
      </c>
      <c r="DW128" s="1097"/>
      <c r="DX128" s="1097"/>
      <c r="DY128" s="1097"/>
      <c r="DZ128" s="1098"/>
    </row>
    <row r="129" spans="1:131" s="247" customFormat="1" ht="26.25" customHeight="1">
      <c r="A129" s="986" t="s">
        <v>106</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497</v>
      </c>
      <c r="X129" s="1130"/>
      <c r="Y129" s="1130"/>
      <c r="Z129" s="1131"/>
      <c r="AA129" s="1014">
        <v>2197456</v>
      </c>
      <c r="AB129" s="1015"/>
      <c r="AC129" s="1015"/>
      <c r="AD129" s="1015"/>
      <c r="AE129" s="1016"/>
      <c r="AF129" s="1017">
        <v>2163888</v>
      </c>
      <c r="AG129" s="1015"/>
      <c r="AH129" s="1015"/>
      <c r="AI129" s="1015"/>
      <c r="AJ129" s="1016"/>
      <c r="AK129" s="1017">
        <v>2184900</v>
      </c>
      <c r="AL129" s="1015"/>
      <c r="AM129" s="1015"/>
      <c r="AN129" s="1015"/>
      <c r="AO129" s="1016"/>
      <c r="AP129" s="1132"/>
      <c r="AQ129" s="1133"/>
      <c r="AR129" s="1133"/>
      <c r="AS129" s="1133"/>
      <c r="AT129" s="1134"/>
      <c r="AU129" s="285"/>
      <c r="AV129" s="285"/>
      <c r="AW129" s="285"/>
      <c r="AX129" s="1123" t="s">
        <v>498</v>
      </c>
      <c r="AY129" s="1006"/>
      <c r="AZ129" s="1006"/>
      <c r="BA129" s="1006"/>
      <c r="BB129" s="1006"/>
      <c r="BC129" s="1006"/>
      <c r="BD129" s="1006"/>
      <c r="BE129" s="1007"/>
      <c r="BF129" s="1124" t="s">
        <v>440</v>
      </c>
      <c r="BG129" s="1125"/>
      <c r="BH129" s="1125"/>
      <c r="BI129" s="1125"/>
      <c r="BJ129" s="1125"/>
      <c r="BK129" s="1125"/>
      <c r="BL129" s="1126"/>
      <c r="BM129" s="1124">
        <v>20</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986" t="s">
        <v>499</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500</v>
      </c>
      <c r="X130" s="1130"/>
      <c r="Y130" s="1130"/>
      <c r="Z130" s="1131"/>
      <c r="AA130" s="1014">
        <v>432460</v>
      </c>
      <c r="AB130" s="1015"/>
      <c r="AC130" s="1015"/>
      <c r="AD130" s="1015"/>
      <c r="AE130" s="1016"/>
      <c r="AF130" s="1017">
        <v>447528</v>
      </c>
      <c r="AG130" s="1015"/>
      <c r="AH130" s="1015"/>
      <c r="AI130" s="1015"/>
      <c r="AJ130" s="1016"/>
      <c r="AK130" s="1017">
        <v>453408</v>
      </c>
      <c r="AL130" s="1015"/>
      <c r="AM130" s="1015"/>
      <c r="AN130" s="1015"/>
      <c r="AO130" s="1016"/>
      <c r="AP130" s="1132"/>
      <c r="AQ130" s="1133"/>
      <c r="AR130" s="1133"/>
      <c r="AS130" s="1133"/>
      <c r="AT130" s="1134"/>
      <c r="AU130" s="285"/>
      <c r="AV130" s="285"/>
      <c r="AW130" s="285"/>
      <c r="AX130" s="1123" t="s">
        <v>501</v>
      </c>
      <c r="AY130" s="1006"/>
      <c r="AZ130" s="1006"/>
      <c r="BA130" s="1006"/>
      <c r="BB130" s="1006"/>
      <c r="BC130" s="1006"/>
      <c r="BD130" s="1006"/>
      <c r="BE130" s="1007"/>
      <c r="BF130" s="1160">
        <v>7.6</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502</v>
      </c>
      <c r="X131" s="1168"/>
      <c r="Y131" s="1168"/>
      <c r="Z131" s="1169"/>
      <c r="AA131" s="1061">
        <v>1764996</v>
      </c>
      <c r="AB131" s="1040"/>
      <c r="AC131" s="1040"/>
      <c r="AD131" s="1040"/>
      <c r="AE131" s="1041"/>
      <c r="AF131" s="1039">
        <v>1716360</v>
      </c>
      <c r="AG131" s="1040"/>
      <c r="AH131" s="1040"/>
      <c r="AI131" s="1040"/>
      <c r="AJ131" s="1041"/>
      <c r="AK131" s="1039">
        <v>1731492</v>
      </c>
      <c r="AL131" s="1040"/>
      <c r="AM131" s="1040"/>
      <c r="AN131" s="1040"/>
      <c r="AO131" s="1041"/>
      <c r="AP131" s="1170"/>
      <c r="AQ131" s="1171"/>
      <c r="AR131" s="1171"/>
      <c r="AS131" s="1171"/>
      <c r="AT131" s="1172"/>
      <c r="AU131" s="285"/>
      <c r="AV131" s="285"/>
      <c r="AW131" s="285"/>
      <c r="AX131" s="1142" t="s">
        <v>503</v>
      </c>
      <c r="AY131" s="1093"/>
      <c r="AZ131" s="1093"/>
      <c r="BA131" s="1093"/>
      <c r="BB131" s="1093"/>
      <c r="BC131" s="1093"/>
      <c r="BD131" s="1093"/>
      <c r="BE131" s="1094"/>
      <c r="BF131" s="1143" t="s">
        <v>440</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49" t="s">
        <v>504</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505</v>
      </c>
      <c r="W132" s="1153"/>
      <c r="X132" s="1153"/>
      <c r="Y132" s="1153"/>
      <c r="Z132" s="1154"/>
      <c r="AA132" s="1155">
        <v>8.4605290889999996</v>
      </c>
      <c r="AB132" s="1156"/>
      <c r="AC132" s="1156"/>
      <c r="AD132" s="1156"/>
      <c r="AE132" s="1157"/>
      <c r="AF132" s="1158">
        <v>7.0022605980000003</v>
      </c>
      <c r="AG132" s="1156"/>
      <c r="AH132" s="1156"/>
      <c r="AI132" s="1156"/>
      <c r="AJ132" s="1157"/>
      <c r="AK132" s="1158">
        <v>7.5419349320000002</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506</v>
      </c>
      <c r="W133" s="1136"/>
      <c r="X133" s="1136"/>
      <c r="Y133" s="1136"/>
      <c r="Z133" s="1137"/>
      <c r="AA133" s="1138">
        <v>8.1999999999999993</v>
      </c>
      <c r="AB133" s="1139"/>
      <c r="AC133" s="1139"/>
      <c r="AD133" s="1139"/>
      <c r="AE133" s="1140"/>
      <c r="AF133" s="1138">
        <v>8.1</v>
      </c>
      <c r="AG133" s="1139"/>
      <c r="AH133" s="1139"/>
      <c r="AI133" s="1139"/>
      <c r="AJ133" s="1140"/>
      <c r="AK133" s="1138">
        <v>7.6</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rmtxBHM8WCDNnVIfE29K+OSfFA6OdtYZK3Kl7oNk/k50ckT4ttE4TnGBVgaKotR7f9PHqgHG3hxO35Gu7IKP6g==" saltValue="y8vGO5v7bKjH0lLFW+qUT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85" zoomScaleNormal="85"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507</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Fk/UEo3P03O04VL2TSDPXj9f+ruCaqqdRbPB/iBeZBVzJWNy97bVn44NDrchTaQoXfjiM+91dMkw/UjprJ/+aA==" saltValue="Lu1YTmhr5YQhevgq7+w/A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vX6d+59ZDBuG7IqCa983UEJzyghbGnhZriev9TJzIJKgxBFPY0bicQfMbbwPpv/YeFI7NtXUtIMns/E/qpe+gg==" saltValue="WnH7BH/eSTHhKlu+h92fK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zoomScale="85" zoomScaleNormal="85"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508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509</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510</v>
      </c>
      <c r="AP7" s="304"/>
      <c r="AQ7" s="305" t="s">
        <v>511</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512</v>
      </c>
      <c r="AQ8" s="311" t="s">
        <v>513</v>
      </c>
      <c r="AR8" s="312" t="s">
        <v>514</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515</v>
      </c>
      <c r="AL9" s="1179"/>
      <c r="AM9" s="1179"/>
      <c r="AN9" s="1180"/>
      <c r="AO9" s="313">
        <v>733507</v>
      </c>
      <c r="AP9" s="313">
        <v>231390</v>
      </c>
      <c r="AQ9" s="314">
        <v>198046</v>
      </c>
      <c r="AR9" s="315">
        <v>16.8</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516</v>
      </c>
      <c r="AL10" s="1179"/>
      <c r="AM10" s="1179"/>
      <c r="AN10" s="1180"/>
      <c r="AO10" s="316">
        <v>63080</v>
      </c>
      <c r="AP10" s="316">
        <v>19899</v>
      </c>
      <c r="AQ10" s="317">
        <v>23470</v>
      </c>
      <c r="AR10" s="318">
        <v>-15.2</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517</v>
      </c>
      <c r="AL11" s="1179"/>
      <c r="AM11" s="1179"/>
      <c r="AN11" s="1180"/>
      <c r="AO11" s="316">
        <v>47794</v>
      </c>
      <c r="AP11" s="316">
        <v>15077</v>
      </c>
      <c r="AQ11" s="317">
        <v>31217</v>
      </c>
      <c r="AR11" s="318">
        <v>-51.7</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518</v>
      </c>
      <c r="AL12" s="1179"/>
      <c r="AM12" s="1179"/>
      <c r="AN12" s="1180"/>
      <c r="AO12" s="316" t="s">
        <v>519</v>
      </c>
      <c r="AP12" s="316" t="s">
        <v>519</v>
      </c>
      <c r="AQ12" s="317">
        <v>3147</v>
      </c>
      <c r="AR12" s="318" t="s">
        <v>519</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520</v>
      </c>
      <c r="AL13" s="1179"/>
      <c r="AM13" s="1179"/>
      <c r="AN13" s="1180"/>
      <c r="AO13" s="316" t="s">
        <v>519</v>
      </c>
      <c r="AP13" s="316" t="s">
        <v>519</v>
      </c>
      <c r="AQ13" s="317" t="s">
        <v>519</v>
      </c>
      <c r="AR13" s="318" t="s">
        <v>519</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521</v>
      </c>
      <c r="AL14" s="1179"/>
      <c r="AM14" s="1179"/>
      <c r="AN14" s="1180"/>
      <c r="AO14" s="316">
        <v>31601</v>
      </c>
      <c r="AP14" s="316">
        <v>9969</v>
      </c>
      <c r="AQ14" s="317">
        <v>10757</v>
      </c>
      <c r="AR14" s="318">
        <v>-7.3</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522</v>
      </c>
      <c r="AL15" s="1179"/>
      <c r="AM15" s="1179"/>
      <c r="AN15" s="1180"/>
      <c r="AO15" s="316">
        <v>30662</v>
      </c>
      <c r="AP15" s="316">
        <v>9673</v>
      </c>
      <c r="AQ15" s="317">
        <v>4810</v>
      </c>
      <c r="AR15" s="318">
        <v>101.1</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523</v>
      </c>
      <c r="AL16" s="1182"/>
      <c r="AM16" s="1182"/>
      <c r="AN16" s="1183"/>
      <c r="AO16" s="316">
        <v>-55432</v>
      </c>
      <c r="AP16" s="316">
        <v>-17486</v>
      </c>
      <c r="AQ16" s="317">
        <v>-18847</v>
      </c>
      <c r="AR16" s="318">
        <v>-7.2</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188</v>
      </c>
      <c r="AL17" s="1182"/>
      <c r="AM17" s="1182"/>
      <c r="AN17" s="1183"/>
      <c r="AO17" s="316">
        <v>851212</v>
      </c>
      <c r="AP17" s="316">
        <v>268521</v>
      </c>
      <c r="AQ17" s="317">
        <v>252599</v>
      </c>
      <c r="AR17" s="318">
        <v>6.3</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524</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525</v>
      </c>
      <c r="AP20" s="324" t="s">
        <v>526</v>
      </c>
      <c r="AQ20" s="325" t="s">
        <v>527</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528</v>
      </c>
      <c r="AL21" s="1174"/>
      <c r="AM21" s="1174"/>
      <c r="AN21" s="1175"/>
      <c r="AO21" s="328">
        <v>25.87</v>
      </c>
      <c r="AP21" s="329">
        <v>22.36</v>
      </c>
      <c r="AQ21" s="330">
        <v>3.51</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529</v>
      </c>
      <c r="AL22" s="1174"/>
      <c r="AM22" s="1174"/>
      <c r="AN22" s="1175"/>
      <c r="AO22" s="333">
        <v>99.3</v>
      </c>
      <c r="AP22" s="334">
        <v>95.6</v>
      </c>
      <c r="AQ22" s="335">
        <v>3.7</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530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531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532</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510</v>
      </c>
      <c r="AP30" s="304"/>
      <c r="AQ30" s="305" t="s">
        <v>511</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512</v>
      </c>
      <c r="AQ31" s="311" t="s">
        <v>513</v>
      </c>
      <c r="AR31" s="312" t="s">
        <v>514</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533</v>
      </c>
      <c r="AL32" s="1190"/>
      <c r="AM32" s="1190"/>
      <c r="AN32" s="1191"/>
      <c r="AO32" s="343">
        <v>440029</v>
      </c>
      <c r="AP32" s="343">
        <v>138810</v>
      </c>
      <c r="AQ32" s="344">
        <v>139617</v>
      </c>
      <c r="AR32" s="345">
        <v>-0.6</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534</v>
      </c>
      <c r="AL33" s="1190"/>
      <c r="AM33" s="1190"/>
      <c r="AN33" s="1191"/>
      <c r="AO33" s="343" t="s">
        <v>519</v>
      </c>
      <c r="AP33" s="343" t="s">
        <v>519</v>
      </c>
      <c r="AQ33" s="344" t="s">
        <v>519</v>
      </c>
      <c r="AR33" s="345" t="s">
        <v>519</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535</v>
      </c>
      <c r="AL34" s="1190"/>
      <c r="AM34" s="1190"/>
      <c r="AN34" s="1191"/>
      <c r="AO34" s="343" t="s">
        <v>519</v>
      </c>
      <c r="AP34" s="343" t="s">
        <v>519</v>
      </c>
      <c r="AQ34" s="344">
        <v>5</v>
      </c>
      <c r="AR34" s="345" t="s">
        <v>519</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536</v>
      </c>
      <c r="AL35" s="1190"/>
      <c r="AM35" s="1190"/>
      <c r="AN35" s="1191"/>
      <c r="AO35" s="343">
        <v>119504</v>
      </c>
      <c r="AP35" s="343">
        <v>37698</v>
      </c>
      <c r="AQ35" s="344">
        <v>32699</v>
      </c>
      <c r="AR35" s="345">
        <v>15.3</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537</v>
      </c>
      <c r="AL36" s="1190"/>
      <c r="AM36" s="1190"/>
      <c r="AN36" s="1191"/>
      <c r="AO36" s="343">
        <v>24319</v>
      </c>
      <c r="AP36" s="343">
        <v>7672</v>
      </c>
      <c r="AQ36" s="344">
        <v>4068</v>
      </c>
      <c r="AR36" s="345">
        <v>88.6</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538</v>
      </c>
      <c r="AL37" s="1190"/>
      <c r="AM37" s="1190"/>
      <c r="AN37" s="1191"/>
      <c r="AO37" s="343">
        <v>1344</v>
      </c>
      <c r="AP37" s="343">
        <v>424</v>
      </c>
      <c r="AQ37" s="344">
        <v>1263</v>
      </c>
      <c r="AR37" s="345">
        <v>-66.400000000000006</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539</v>
      </c>
      <c r="AL38" s="1193"/>
      <c r="AM38" s="1193"/>
      <c r="AN38" s="1194"/>
      <c r="AO38" s="346" t="s">
        <v>519</v>
      </c>
      <c r="AP38" s="346" t="s">
        <v>519</v>
      </c>
      <c r="AQ38" s="347">
        <v>23</v>
      </c>
      <c r="AR38" s="335" t="s">
        <v>519</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540</v>
      </c>
      <c r="AL39" s="1193"/>
      <c r="AM39" s="1193"/>
      <c r="AN39" s="1194"/>
      <c r="AO39" s="343">
        <v>-1200</v>
      </c>
      <c r="AP39" s="343">
        <v>-379</v>
      </c>
      <c r="AQ39" s="344">
        <v>-8148</v>
      </c>
      <c r="AR39" s="345">
        <v>-95.3</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541</v>
      </c>
      <c r="AL40" s="1190"/>
      <c r="AM40" s="1190"/>
      <c r="AN40" s="1191"/>
      <c r="AO40" s="343">
        <v>-453408</v>
      </c>
      <c r="AP40" s="343">
        <v>-143031</v>
      </c>
      <c r="AQ40" s="344">
        <v>-124721</v>
      </c>
      <c r="AR40" s="345">
        <v>14.7</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300</v>
      </c>
      <c r="AL41" s="1196"/>
      <c r="AM41" s="1196"/>
      <c r="AN41" s="1197"/>
      <c r="AO41" s="343">
        <v>130588</v>
      </c>
      <c r="AP41" s="343">
        <v>41195</v>
      </c>
      <c r="AQ41" s="344">
        <v>44807</v>
      </c>
      <c r="AR41" s="345">
        <v>-8.1</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542</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543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544</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510</v>
      </c>
      <c r="AN49" s="1186" t="s">
        <v>545</v>
      </c>
      <c r="AO49" s="1187"/>
      <c r="AP49" s="1187"/>
      <c r="AQ49" s="1187"/>
      <c r="AR49" s="1188"/>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546</v>
      </c>
      <c r="AO50" s="360" t="s">
        <v>547</v>
      </c>
      <c r="AP50" s="361" t="s">
        <v>548</v>
      </c>
      <c r="AQ50" s="362" t="s">
        <v>549</v>
      </c>
      <c r="AR50" s="363" t="s">
        <v>550</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551</v>
      </c>
      <c r="AL51" s="356"/>
      <c r="AM51" s="364">
        <v>590500</v>
      </c>
      <c r="AN51" s="365">
        <v>168330</v>
      </c>
      <c r="AO51" s="366">
        <v>13.1</v>
      </c>
      <c r="AP51" s="367">
        <v>280458</v>
      </c>
      <c r="AQ51" s="368">
        <v>-15.8</v>
      </c>
      <c r="AR51" s="369">
        <v>28.9</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552</v>
      </c>
      <c r="AM52" s="372">
        <v>315109</v>
      </c>
      <c r="AN52" s="373">
        <v>89826</v>
      </c>
      <c r="AO52" s="374">
        <v>-8.4</v>
      </c>
      <c r="AP52" s="375">
        <v>127286</v>
      </c>
      <c r="AQ52" s="376">
        <v>0.4</v>
      </c>
      <c r="AR52" s="377">
        <v>-8.8000000000000007</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553</v>
      </c>
      <c r="AL53" s="356"/>
      <c r="AM53" s="364">
        <v>784561</v>
      </c>
      <c r="AN53" s="365">
        <v>228336</v>
      </c>
      <c r="AO53" s="366">
        <v>35.6</v>
      </c>
      <c r="AP53" s="367">
        <v>291945</v>
      </c>
      <c r="AQ53" s="368">
        <v>4.0999999999999996</v>
      </c>
      <c r="AR53" s="369">
        <v>31.5</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552</v>
      </c>
      <c r="AM54" s="372">
        <v>312746</v>
      </c>
      <c r="AN54" s="373">
        <v>91020</v>
      </c>
      <c r="AO54" s="374">
        <v>1.3</v>
      </c>
      <c r="AP54" s="375">
        <v>127651</v>
      </c>
      <c r="AQ54" s="376">
        <v>0.3</v>
      </c>
      <c r="AR54" s="377">
        <v>1</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554</v>
      </c>
      <c r="AL55" s="356"/>
      <c r="AM55" s="364">
        <v>1023873</v>
      </c>
      <c r="AN55" s="365">
        <v>305999</v>
      </c>
      <c r="AO55" s="366">
        <v>34</v>
      </c>
      <c r="AP55" s="367">
        <v>291173</v>
      </c>
      <c r="AQ55" s="368">
        <v>-0.3</v>
      </c>
      <c r="AR55" s="369">
        <v>34.299999999999997</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552</v>
      </c>
      <c r="AM56" s="372">
        <v>804275</v>
      </c>
      <c r="AN56" s="373">
        <v>240369</v>
      </c>
      <c r="AO56" s="374">
        <v>164.1</v>
      </c>
      <c r="AP56" s="375">
        <v>119071</v>
      </c>
      <c r="AQ56" s="376">
        <v>-6.7</v>
      </c>
      <c r="AR56" s="377">
        <v>170.8</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555</v>
      </c>
      <c r="AL57" s="356"/>
      <c r="AM57" s="364">
        <v>526270</v>
      </c>
      <c r="AN57" s="365">
        <v>161334</v>
      </c>
      <c r="AO57" s="366">
        <v>-47.3</v>
      </c>
      <c r="AP57" s="367">
        <v>271581</v>
      </c>
      <c r="AQ57" s="368">
        <v>-6.7</v>
      </c>
      <c r="AR57" s="369">
        <v>-40.6</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552</v>
      </c>
      <c r="AM58" s="372">
        <v>346053</v>
      </c>
      <c r="AN58" s="373">
        <v>106086</v>
      </c>
      <c r="AO58" s="374">
        <v>-55.9</v>
      </c>
      <c r="AP58" s="375">
        <v>117844</v>
      </c>
      <c r="AQ58" s="376">
        <v>-1</v>
      </c>
      <c r="AR58" s="377">
        <v>-54.9</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556</v>
      </c>
      <c r="AL59" s="356"/>
      <c r="AM59" s="364">
        <v>661298</v>
      </c>
      <c r="AN59" s="365">
        <v>208611</v>
      </c>
      <c r="AO59" s="366">
        <v>29.3</v>
      </c>
      <c r="AP59" s="367">
        <v>268375</v>
      </c>
      <c r="AQ59" s="368">
        <v>-1.2</v>
      </c>
      <c r="AR59" s="369">
        <v>30.5</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552</v>
      </c>
      <c r="AM60" s="372">
        <v>430292</v>
      </c>
      <c r="AN60" s="373">
        <v>135739</v>
      </c>
      <c r="AO60" s="374">
        <v>28</v>
      </c>
      <c r="AP60" s="375">
        <v>119602</v>
      </c>
      <c r="AQ60" s="376">
        <v>1.5</v>
      </c>
      <c r="AR60" s="377">
        <v>26.5</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557</v>
      </c>
      <c r="AL61" s="378"/>
      <c r="AM61" s="379">
        <v>717300</v>
      </c>
      <c r="AN61" s="380">
        <v>214522</v>
      </c>
      <c r="AO61" s="381">
        <v>12.9</v>
      </c>
      <c r="AP61" s="382">
        <v>280706</v>
      </c>
      <c r="AQ61" s="383">
        <v>-4</v>
      </c>
      <c r="AR61" s="369">
        <v>16.899999999999999</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552</v>
      </c>
      <c r="AM62" s="372">
        <v>441695</v>
      </c>
      <c r="AN62" s="373">
        <v>132608</v>
      </c>
      <c r="AO62" s="374">
        <v>25.8</v>
      </c>
      <c r="AP62" s="375">
        <v>122291</v>
      </c>
      <c r="AQ62" s="376">
        <v>-1.1000000000000001</v>
      </c>
      <c r="AR62" s="377">
        <v>26.9</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sheetData>
  <sheetProtection algorithmName="SHA-512" hashValue="B4ty1g0FXBeyhNys4a1TJkplFsSvXaEBE1E38NwdyAih4c24ea9tun4pOifNjv9IG1x3Hr2vxSEc4skWHyG50w==" saltValue="7GeEyC4Cqnuz1S22bzCAo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559</v>
      </c>
    </row>
    <row r="121" spans="125:125" ht="13.5" hidden="1" customHeight="1">
      <c r="DU121" s="291"/>
    </row>
  </sheetData>
  <sheetProtection algorithmName="SHA-512" hashValue="GE3JmmJjHfpX0jqRrEFj4qa+NoB4VyaAot/ComRuFAFwtCEqJ1iaMS2OR5B58vIKSS2ZPyqefrK9DfO/d+DWjw==" saltValue="ptj0cd7EAGFXcmjDZXcJU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560</v>
      </c>
    </row>
  </sheetData>
  <sheetProtection algorithmName="SHA-512" hashValue="RXynMnv7tuBTiyeUBYVlGjbgTDNNT6oHog5c3cGmaFVtyBWGN1CIcBc6EAdyvYVt5RV29j+37FDK7nNtk0L12A==" saltValue="FbcV9q+f+zGjvKVNWDMG/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561</v>
      </c>
      <c r="G46" s="8" t="s">
        <v>562</v>
      </c>
      <c r="H46" s="8" t="s">
        <v>563</v>
      </c>
      <c r="I46" s="8" t="s">
        <v>564</v>
      </c>
      <c r="J46" s="9" t="s">
        <v>565</v>
      </c>
    </row>
    <row r="47" spans="2:10" ht="57.75" customHeight="1">
      <c r="B47" s="10"/>
      <c r="C47" s="1198" t="s">
        <v>3</v>
      </c>
      <c r="D47" s="1198"/>
      <c r="E47" s="1199"/>
      <c r="F47" s="11">
        <v>43.22</v>
      </c>
      <c r="G47" s="12">
        <v>40.04</v>
      </c>
      <c r="H47" s="12">
        <v>35.840000000000003</v>
      </c>
      <c r="I47" s="12">
        <v>36.39</v>
      </c>
      <c r="J47" s="13">
        <v>36.049999999999997</v>
      </c>
    </row>
    <row r="48" spans="2:10" ht="57.75" customHeight="1">
      <c r="B48" s="14"/>
      <c r="C48" s="1200" t="s">
        <v>4</v>
      </c>
      <c r="D48" s="1200"/>
      <c r="E48" s="1201"/>
      <c r="F48" s="15">
        <v>3.44</v>
      </c>
      <c r="G48" s="16">
        <v>2.78</v>
      </c>
      <c r="H48" s="16">
        <v>4.9400000000000004</v>
      </c>
      <c r="I48" s="16">
        <v>3.21</v>
      </c>
      <c r="J48" s="17">
        <v>4.5599999999999996</v>
      </c>
    </row>
    <row r="49" spans="2:10" ht="57.75" customHeight="1" thickBot="1">
      <c r="B49" s="18"/>
      <c r="C49" s="1202" t="s">
        <v>5</v>
      </c>
      <c r="D49" s="1202"/>
      <c r="E49" s="1203"/>
      <c r="F49" s="19" t="s">
        <v>566</v>
      </c>
      <c r="G49" s="20" t="s">
        <v>567</v>
      </c>
      <c r="H49" s="20">
        <v>3.49</v>
      </c>
      <c r="I49" s="20" t="s">
        <v>568</v>
      </c>
      <c r="J49" s="21">
        <v>1.39</v>
      </c>
    </row>
    <row r="50" spans="2:10" ht="13.5" customHeight="1"/>
  </sheetData>
  <sheetProtection algorithmName="SHA-512" hashValue="OduX5BSXQlNUJd83dCht+R+zN8MOj1x14w43ggHWp4JMvj0gavuI4+9157vQw7tul+orm7xPLT2mKbUWFF7IhQ==" saltValue="kUwdv4LN0zb+CzZK/17UF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2021-03-10T01:14:14Z</dcterms:modified>
</cp:coreProperties>
</file>